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bookViews>
    <workbookView xWindow="0" yWindow="0" windowWidth="28800" windowHeight="12330" activeTab="1"/>
  </bookViews>
  <sheets>
    <sheet name="OPĆI DIO" sheetId="1" r:id="rId1"/>
    <sheet name="PLAN PRIHODA" sheetId="2" r:id="rId2"/>
    <sheet name="List1" sheetId="4" r:id="rId3"/>
    <sheet name="PLAN RASHODA I IZDATAKA" sheetId="3" r:id="rId4"/>
  </sheets>
  <definedNames>
    <definedName name="_xlnm._FilterDatabase" localSheetId="3" hidden="1">'PLAN RASHODA I IZDATAKA'!#REF!</definedName>
    <definedName name="_xlnm.Print_Titles" localSheetId="1">'PLAN PRIHODA'!$1:$1</definedName>
    <definedName name="_xlnm.Print_Titles" localSheetId="3">'PLAN RASHODA I IZDATAKA'!$2:$3</definedName>
    <definedName name="_xlnm.Print_Area" localSheetId="0">'OPĆI DIO'!$A$1:$H$21</definedName>
    <definedName name="_xlnm.Print_Area" localSheetId="1">'PLAN PRIHODA'!$A$1:$H$58</definedName>
  </definedNames>
  <calcPr calcId="162913"/>
</workbook>
</file>

<file path=xl/calcChain.xml><?xml version="1.0" encoding="utf-8"?>
<calcChain xmlns="http://schemas.openxmlformats.org/spreadsheetml/2006/main">
  <c r="E221" i="3" l="1"/>
  <c r="E204" i="3"/>
  <c r="G13" i="1" l="1"/>
  <c r="E22" i="3" l="1"/>
  <c r="D51" i="3"/>
  <c r="H71" i="3"/>
  <c r="D72" i="3"/>
  <c r="D73" i="3"/>
  <c r="D74" i="3"/>
  <c r="D26" i="3"/>
  <c r="D28" i="3"/>
  <c r="E28" i="3"/>
  <c r="D31" i="3"/>
  <c r="E31" i="3"/>
  <c r="D32" i="3"/>
  <c r="D36" i="3"/>
  <c r="E39" i="3"/>
  <c r="D42" i="3"/>
  <c r="E42" i="3"/>
  <c r="F61" i="3"/>
  <c r="D64" i="3"/>
  <c r="D65" i="3"/>
  <c r="E65" i="3"/>
  <c r="E73" i="3"/>
  <c r="E74" i="3"/>
  <c r="E75" i="3"/>
  <c r="E76" i="3"/>
  <c r="D93" i="3"/>
  <c r="D94" i="3"/>
  <c r="D97" i="3"/>
  <c r="E104" i="3"/>
  <c r="D109" i="3"/>
  <c r="D110" i="3"/>
  <c r="D111" i="3"/>
  <c r="D112" i="3"/>
  <c r="D113" i="3"/>
  <c r="D114" i="3"/>
  <c r="D115" i="3"/>
  <c r="D116" i="3"/>
  <c r="D117" i="3"/>
  <c r="D118" i="3"/>
  <c r="D108" i="3"/>
  <c r="E116" i="3"/>
  <c r="K156" i="3"/>
  <c r="E170" i="3"/>
  <c r="D170" i="3" s="1"/>
  <c r="E194" i="3"/>
  <c r="E193" i="3" s="1"/>
  <c r="H192" i="3" l="1"/>
  <c r="I31" i="3"/>
  <c r="F22" i="3"/>
  <c r="C116" i="3"/>
  <c r="E208" i="3" l="1"/>
  <c r="S210" i="3"/>
  <c r="AC210" i="3" s="1"/>
  <c r="R202" i="3"/>
  <c r="Q202" i="3"/>
  <c r="P202" i="3"/>
  <c r="P200" i="3" s="1"/>
  <c r="P199" i="3" s="1"/>
  <c r="O202" i="3"/>
  <c r="O201" i="3" s="1"/>
  <c r="N202" i="3"/>
  <c r="N201" i="3" s="1"/>
  <c r="L202" i="3"/>
  <c r="K202" i="3"/>
  <c r="K200" i="3" s="1"/>
  <c r="K199" i="3" s="1"/>
  <c r="J202" i="3"/>
  <c r="J201" i="3" s="1"/>
  <c r="I202" i="3"/>
  <c r="H202" i="3"/>
  <c r="H200" i="3" s="1"/>
  <c r="H199" i="3" s="1"/>
  <c r="G202" i="3"/>
  <c r="G201" i="3" s="1"/>
  <c r="F202" i="3"/>
  <c r="E202" i="3"/>
  <c r="C202" i="3"/>
  <c r="C200" i="3" s="1"/>
  <c r="L199" i="3"/>
  <c r="R195" i="3"/>
  <c r="Q195" i="3"/>
  <c r="P195" i="3"/>
  <c r="P194" i="3" s="1"/>
  <c r="P193" i="3" s="1"/>
  <c r="P192" i="3" s="1"/>
  <c r="O195" i="3"/>
  <c r="O194" i="3" s="1"/>
  <c r="O193" i="3" s="1"/>
  <c r="O192" i="3" s="1"/>
  <c r="N195" i="3"/>
  <c r="N194" i="3" s="1"/>
  <c r="N193" i="3" s="1"/>
  <c r="N192" i="3" s="1"/>
  <c r="M195" i="3"/>
  <c r="M194" i="3" s="1"/>
  <c r="M193" i="3" s="1"/>
  <c r="M192" i="3" s="1"/>
  <c r="L195" i="3"/>
  <c r="K195" i="3"/>
  <c r="K194" i="3" s="1"/>
  <c r="K193" i="3" s="1"/>
  <c r="K192" i="3" s="1"/>
  <c r="J195" i="3"/>
  <c r="J194" i="3" s="1"/>
  <c r="J193" i="3" s="1"/>
  <c r="J192" i="3" s="1"/>
  <c r="I195" i="3"/>
  <c r="H195" i="3"/>
  <c r="H193" i="3" s="1"/>
  <c r="G195" i="3"/>
  <c r="G194" i="3" s="1"/>
  <c r="F195" i="3"/>
  <c r="F194" i="3" s="1"/>
  <c r="F193" i="3" s="1"/>
  <c r="F192" i="3" s="1"/>
  <c r="E195" i="3"/>
  <c r="C194" i="3"/>
  <c r="L192" i="3"/>
  <c r="G200" i="3" l="1"/>
  <c r="G199" i="3" s="1"/>
  <c r="R200" i="3"/>
  <c r="C199" i="3"/>
  <c r="R199" i="3" s="1"/>
  <c r="Q200" i="3"/>
  <c r="K201" i="3"/>
  <c r="C201" i="3"/>
  <c r="P201" i="3"/>
  <c r="S202" i="3"/>
  <c r="AC202" i="3" s="1"/>
  <c r="F200" i="3"/>
  <c r="F201" i="3"/>
  <c r="N200" i="3"/>
  <c r="N199" i="3" s="1"/>
  <c r="J200" i="3"/>
  <c r="J199" i="3" s="1"/>
  <c r="O200" i="3"/>
  <c r="O199" i="3" s="1"/>
  <c r="R194" i="3"/>
  <c r="C193" i="3"/>
  <c r="R193" i="3" s="1"/>
  <c r="Q194" i="3"/>
  <c r="S195" i="3"/>
  <c r="AC195" i="3" s="1"/>
  <c r="S194" i="3"/>
  <c r="AC194" i="3" s="1"/>
  <c r="G193" i="3"/>
  <c r="G192" i="3" s="1"/>
  <c r="S192" i="3" s="1"/>
  <c r="AC192" i="3" s="1"/>
  <c r="S60" i="3"/>
  <c r="AC60" i="3" s="1"/>
  <c r="Q199" i="3" l="1"/>
  <c r="Q193" i="3"/>
  <c r="S201" i="3"/>
  <c r="AC201" i="3" s="1"/>
  <c r="C192" i="3"/>
  <c r="R192" i="3" s="1"/>
  <c r="Q201" i="3"/>
  <c r="R201" i="3"/>
  <c r="S200" i="3"/>
  <c r="AC200" i="3" s="1"/>
  <c r="S199" i="3"/>
  <c r="AC199" i="3" s="1"/>
  <c r="S193" i="3"/>
  <c r="AC193" i="3" s="1"/>
  <c r="E26" i="3"/>
  <c r="F164" i="3"/>
  <c r="E164" i="3"/>
  <c r="Q192" i="3" l="1"/>
  <c r="E181" i="3"/>
  <c r="F132" i="3"/>
  <c r="E132" i="3"/>
  <c r="D132" i="3"/>
  <c r="E87" i="3"/>
  <c r="E85" i="3"/>
  <c r="E81" i="3"/>
  <c r="E79" i="3"/>
  <c r="E78" i="3"/>
  <c r="E102" i="3"/>
  <c r="E94" i="3"/>
  <c r="H126" i="3"/>
  <c r="H128" i="3"/>
  <c r="H132" i="3"/>
  <c r="H131" i="3" s="1"/>
  <c r="F128" i="3"/>
  <c r="F126" i="3"/>
  <c r="F122" i="3"/>
  <c r="E128" i="3"/>
  <c r="E126" i="3"/>
  <c r="E122" i="3"/>
  <c r="D128" i="3"/>
  <c r="D126" i="3"/>
  <c r="D122" i="3"/>
  <c r="E114" i="3"/>
  <c r="E111" i="3"/>
  <c r="E152" i="3"/>
  <c r="E149" i="3"/>
  <c r="E147" i="3"/>
  <c r="F157" i="3"/>
  <c r="F156" i="3" s="1"/>
  <c r="E157" i="3"/>
  <c r="E156" i="3" s="1"/>
  <c r="E169" i="3"/>
  <c r="E189" i="3"/>
  <c r="E187" i="3" s="1"/>
  <c r="E207" i="3"/>
  <c r="E206" i="3" s="1"/>
  <c r="E205" i="3" s="1"/>
  <c r="E49" i="3"/>
  <c r="E58" i="3"/>
  <c r="E57" i="3" s="1"/>
  <c r="E62" i="3"/>
  <c r="E19" i="3"/>
  <c r="E18" i="3" s="1"/>
  <c r="E15" i="3"/>
  <c r="E13" i="3"/>
  <c r="E9" i="3"/>
  <c r="E168" i="3" l="1"/>
  <c r="D169" i="3"/>
  <c r="E61" i="3"/>
  <c r="D61" i="3" s="1"/>
  <c r="E110" i="3"/>
  <c r="E109" i="3" s="1"/>
  <c r="E108" i="3" s="1"/>
  <c r="E84" i="3"/>
  <c r="E146" i="3"/>
  <c r="E145" i="3" s="1"/>
  <c r="E144" i="3" s="1"/>
  <c r="E8" i="3"/>
  <c r="E7" i="3" s="1"/>
  <c r="E6" i="3" s="1"/>
  <c r="E93" i="3"/>
  <c r="E92" i="3" s="1"/>
  <c r="E91" i="3" s="1"/>
  <c r="D121" i="3"/>
  <c r="E121" i="3"/>
  <c r="E120" i="3" s="1"/>
  <c r="E119" i="3" s="1"/>
  <c r="F121" i="3"/>
  <c r="E167" i="3" l="1"/>
  <c r="D168" i="3"/>
  <c r="E5" i="3"/>
  <c r="E72" i="3"/>
  <c r="F119" i="3"/>
  <c r="C188" i="3"/>
  <c r="E166" i="3" l="1"/>
  <c r="D167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G188" i="3" s="1"/>
  <c r="G187" i="3" s="1"/>
  <c r="F189" i="3"/>
  <c r="R188" i="3"/>
  <c r="C187" i="3"/>
  <c r="C186" i="3" s="1"/>
  <c r="E71" i="3" l="1"/>
  <c r="D166" i="3"/>
  <c r="S189" i="3"/>
  <c r="AC189" i="3" s="1"/>
  <c r="Q188" i="3"/>
  <c r="Q186" i="3"/>
  <c r="R186" i="3"/>
  <c r="R187" i="3"/>
  <c r="Q187" i="3"/>
  <c r="L94" i="3"/>
  <c r="D71" i="3" l="1"/>
  <c r="D221" i="3"/>
  <c r="C64" i="3"/>
  <c r="F64" i="3"/>
  <c r="S211" i="3"/>
  <c r="AC211" i="3" s="1"/>
  <c r="S66" i="3" l="1"/>
  <c r="AC66" i="3" l="1"/>
  <c r="S185" i="3" l="1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C184" i="3"/>
  <c r="S183" i="3"/>
  <c r="AC183" i="3" s="1"/>
  <c r="C183" i="3"/>
  <c r="S182" i="3"/>
  <c r="AC182" i="3" s="1"/>
  <c r="C182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S180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H178" i="3" l="1"/>
  <c r="L178" i="3"/>
  <c r="P178" i="3"/>
  <c r="I178" i="3"/>
  <c r="I176" i="3" s="1"/>
  <c r="M178" i="3"/>
  <c r="F178" i="3"/>
  <c r="F177" i="3" s="1"/>
  <c r="J178" i="3"/>
  <c r="J177" i="3" s="1"/>
  <c r="J176" i="3" s="1"/>
  <c r="N178" i="3"/>
  <c r="N177" i="3" s="1"/>
  <c r="N176" i="3" s="1"/>
  <c r="G178" i="3"/>
  <c r="G177" i="3" s="1"/>
  <c r="G176" i="3" s="1"/>
  <c r="K178" i="3"/>
  <c r="K177" i="3" s="1"/>
  <c r="K176" i="3" s="1"/>
  <c r="O178" i="3"/>
  <c r="O177" i="3" s="1"/>
  <c r="O176" i="3" s="1"/>
  <c r="H177" i="3"/>
  <c r="H176" i="3" s="1"/>
  <c r="L177" i="3"/>
  <c r="L176" i="3" s="1"/>
  <c r="C181" i="3"/>
  <c r="P177" i="3"/>
  <c r="P176" i="3" s="1"/>
  <c r="S184" i="3"/>
  <c r="AC184" i="3" s="1"/>
  <c r="M177" i="3"/>
  <c r="M176" i="3" s="1"/>
  <c r="S179" i="3"/>
  <c r="AC179" i="3" s="1"/>
  <c r="AC185" i="3"/>
  <c r="AC180" i="3"/>
  <c r="S181" i="3"/>
  <c r="AC181" i="3" s="1"/>
  <c r="F62" i="3"/>
  <c r="C62" i="3"/>
  <c r="C61" i="3" s="1"/>
  <c r="C178" i="3" l="1"/>
  <c r="S178" i="3"/>
  <c r="AC178" i="3" s="1"/>
  <c r="S177" i="3"/>
  <c r="AC177" i="3" s="1"/>
  <c r="F176" i="3"/>
  <c r="S176" i="3" s="1"/>
  <c r="AC176" i="3" s="1"/>
  <c r="C9" i="2"/>
  <c r="C8" i="2" s="1"/>
  <c r="H8" i="2"/>
  <c r="G8" i="2"/>
  <c r="E8" i="2"/>
  <c r="D8" i="2"/>
  <c r="B8" i="2"/>
  <c r="C152" i="3"/>
  <c r="S154" i="3"/>
  <c r="S133" i="3"/>
  <c r="S36" i="3"/>
  <c r="S10" i="3"/>
  <c r="S11" i="3"/>
  <c r="S12" i="3"/>
  <c r="S14" i="3"/>
  <c r="S16" i="3"/>
  <c r="S17" i="3"/>
  <c r="S20" i="3"/>
  <c r="S21" i="3"/>
  <c r="S27" i="3"/>
  <c r="S28" i="3"/>
  <c r="S29" i="3"/>
  <c r="S30" i="3"/>
  <c r="S32" i="3"/>
  <c r="S33" i="3"/>
  <c r="S34" i="3"/>
  <c r="S35" i="3"/>
  <c r="S37" i="3"/>
  <c r="S39" i="3"/>
  <c r="S40" i="3"/>
  <c r="S41" i="3"/>
  <c r="S42" i="3"/>
  <c r="S43" i="3"/>
  <c r="S44" i="3"/>
  <c r="S45" i="3"/>
  <c r="S46" i="3"/>
  <c r="S47" i="3"/>
  <c r="S48" i="3"/>
  <c r="S50" i="3"/>
  <c r="S52" i="3"/>
  <c r="S53" i="3"/>
  <c r="S54" i="3"/>
  <c r="S55" i="3"/>
  <c r="S56" i="3"/>
  <c r="S59" i="3"/>
  <c r="S70" i="3"/>
  <c r="S76" i="3"/>
  <c r="S77" i="3"/>
  <c r="S78" i="3"/>
  <c r="S80" i="3"/>
  <c r="S82" i="3"/>
  <c r="S83" i="3"/>
  <c r="S86" i="3"/>
  <c r="S88" i="3"/>
  <c r="S89" i="3"/>
  <c r="S90" i="3"/>
  <c r="S95" i="3"/>
  <c r="S96" i="3"/>
  <c r="S97" i="3"/>
  <c r="S98" i="3"/>
  <c r="S99" i="3"/>
  <c r="S100" i="3"/>
  <c r="S101" i="3"/>
  <c r="S103" i="3"/>
  <c r="S104" i="3"/>
  <c r="S106" i="3"/>
  <c r="S107" i="3"/>
  <c r="S112" i="3"/>
  <c r="S113" i="3"/>
  <c r="S115" i="3"/>
  <c r="S118" i="3"/>
  <c r="S123" i="3"/>
  <c r="S124" i="3"/>
  <c r="S125" i="3"/>
  <c r="S127" i="3"/>
  <c r="S129" i="3"/>
  <c r="S130" i="3"/>
  <c r="S134" i="3"/>
  <c r="S135" i="3"/>
  <c r="S138" i="3"/>
  <c r="S139" i="3"/>
  <c r="S140" i="3"/>
  <c r="S141" i="3"/>
  <c r="S142" i="3"/>
  <c r="S143" i="3"/>
  <c r="S148" i="3"/>
  <c r="S150" i="3"/>
  <c r="S151" i="3"/>
  <c r="S153" i="3"/>
  <c r="S155" i="3"/>
  <c r="S160" i="3"/>
  <c r="S162" i="3"/>
  <c r="S163" i="3"/>
  <c r="S165" i="3"/>
  <c r="S170" i="3"/>
  <c r="S172" i="3"/>
  <c r="S173" i="3"/>
  <c r="S174" i="3"/>
  <c r="S175" i="3"/>
  <c r="S209" i="3"/>
  <c r="S212" i="3"/>
  <c r="S214" i="3"/>
  <c r="C132" i="3"/>
  <c r="Q178" i="3" l="1"/>
  <c r="R178" i="3"/>
  <c r="C177" i="3"/>
  <c r="AC154" i="3"/>
  <c r="AC133" i="3"/>
  <c r="C213" i="3"/>
  <c r="C169" i="3"/>
  <c r="C164" i="3"/>
  <c r="C161" i="3"/>
  <c r="C159" i="3"/>
  <c r="C147" i="3"/>
  <c r="C137" i="3"/>
  <c r="C131" i="3" s="1"/>
  <c r="C128" i="3"/>
  <c r="C114" i="3"/>
  <c r="C111" i="3"/>
  <c r="C102" i="3"/>
  <c r="C94" i="3"/>
  <c r="C87" i="3"/>
  <c r="C85" i="3"/>
  <c r="C81" i="3"/>
  <c r="C79" i="3"/>
  <c r="C58" i="3"/>
  <c r="C57" i="3" s="1"/>
  <c r="C51" i="3"/>
  <c r="C49" i="3"/>
  <c r="C31" i="3"/>
  <c r="C26" i="3"/>
  <c r="C19" i="3"/>
  <c r="C18" i="3" s="1"/>
  <c r="C15" i="3"/>
  <c r="C13" i="3"/>
  <c r="C9" i="3"/>
  <c r="AC76" i="3"/>
  <c r="AC77" i="3"/>
  <c r="F75" i="3"/>
  <c r="G51" i="3"/>
  <c r="H51" i="3"/>
  <c r="I75" i="3"/>
  <c r="AC70" i="3"/>
  <c r="AC124" i="3"/>
  <c r="AC127" i="3"/>
  <c r="AC139" i="3"/>
  <c r="AC140" i="3"/>
  <c r="AC141" i="3"/>
  <c r="AC172" i="3"/>
  <c r="AC173" i="3"/>
  <c r="S215" i="3"/>
  <c r="S216" i="3"/>
  <c r="S217" i="3"/>
  <c r="S218" i="3"/>
  <c r="S219" i="3"/>
  <c r="S220" i="3"/>
  <c r="AC163" i="3"/>
  <c r="AC162" i="3"/>
  <c r="AC155" i="3"/>
  <c r="AC153" i="3"/>
  <c r="AC113" i="3"/>
  <c r="AC112" i="3"/>
  <c r="AC104" i="3"/>
  <c r="AC103" i="3"/>
  <c r="AC100" i="3"/>
  <c r="AC99" i="3"/>
  <c r="AC96" i="3"/>
  <c r="AC90" i="3"/>
  <c r="AC88" i="3"/>
  <c r="AC21" i="3"/>
  <c r="AC16" i="3"/>
  <c r="AC14" i="3"/>
  <c r="AC12" i="3"/>
  <c r="AC10" i="3"/>
  <c r="AC95" i="3"/>
  <c r="AC125" i="3"/>
  <c r="AC135" i="3"/>
  <c r="AC142" i="3"/>
  <c r="AC143" i="3"/>
  <c r="AC174" i="3"/>
  <c r="AC175" i="3"/>
  <c r="Q177" i="3" l="1"/>
  <c r="C176" i="3"/>
  <c r="R177" i="3"/>
  <c r="AC118" i="3"/>
  <c r="AC80" i="3"/>
  <c r="AC165" i="3"/>
  <c r="C136" i="3"/>
  <c r="AC89" i="3"/>
  <c r="AC97" i="3"/>
  <c r="AC101" i="3"/>
  <c r="AC148" i="3"/>
  <c r="AC115" i="3"/>
  <c r="C8" i="3"/>
  <c r="C7" i="3" s="1"/>
  <c r="C6" i="3" s="1"/>
  <c r="C5" i="3" s="1"/>
  <c r="AC160" i="3"/>
  <c r="AC83" i="3"/>
  <c r="AC98" i="3"/>
  <c r="AC170" i="3"/>
  <c r="C158" i="3"/>
  <c r="C157" i="3" s="1"/>
  <c r="C156" i="3" s="1"/>
  <c r="AC150" i="3"/>
  <c r="C110" i="3"/>
  <c r="C109" i="3" s="1"/>
  <c r="C108" i="3" s="1"/>
  <c r="C84" i="3"/>
  <c r="AC86" i="3"/>
  <c r="AC82" i="3"/>
  <c r="AC20" i="3"/>
  <c r="AC17" i="3"/>
  <c r="AC11" i="3"/>
  <c r="G171" i="3"/>
  <c r="G169" i="3"/>
  <c r="G164" i="3"/>
  <c r="G161" i="3"/>
  <c r="G159" i="3"/>
  <c r="G152" i="3"/>
  <c r="G149" i="3"/>
  <c r="G147" i="3"/>
  <c r="G136" i="3"/>
  <c r="G132" i="3"/>
  <c r="G128" i="3"/>
  <c r="G126" i="3"/>
  <c r="G122" i="3"/>
  <c r="G116" i="3"/>
  <c r="G114" i="3"/>
  <c r="G111" i="3"/>
  <c r="G105" i="3"/>
  <c r="G102" i="3"/>
  <c r="G94" i="3"/>
  <c r="G87" i="3"/>
  <c r="G85" i="3"/>
  <c r="G81" i="3"/>
  <c r="G79" i="3"/>
  <c r="G75" i="3"/>
  <c r="G58" i="3"/>
  <c r="G57" i="3" s="1"/>
  <c r="G49" i="3"/>
  <c r="G38" i="3"/>
  <c r="G31" i="3"/>
  <c r="G26" i="3"/>
  <c r="G19" i="3"/>
  <c r="G18" i="3" s="1"/>
  <c r="G15" i="3"/>
  <c r="G13" i="3"/>
  <c r="G9" i="3"/>
  <c r="Q176" i="3" l="1"/>
  <c r="R176" i="3"/>
  <c r="G168" i="3"/>
  <c r="G167" i="3" s="1"/>
  <c r="G166" i="3" s="1"/>
  <c r="G110" i="3"/>
  <c r="G109" i="3" s="1"/>
  <c r="G108" i="3" s="1"/>
  <c r="G93" i="3"/>
  <c r="G92" i="3" s="1"/>
  <c r="G91" i="3" s="1"/>
  <c r="G74" i="3"/>
  <c r="G146" i="3"/>
  <c r="G145" i="3" s="1"/>
  <c r="G144" i="3" s="1"/>
  <c r="G8" i="3"/>
  <c r="G7" i="3" s="1"/>
  <c r="G6" i="3" s="1"/>
  <c r="G5" i="3" s="1"/>
  <c r="G84" i="3"/>
  <c r="G131" i="3"/>
  <c r="G121" i="3"/>
  <c r="G158" i="3"/>
  <c r="G157" i="3" s="1"/>
  <c r="G156" i="3" s="1"/>
  <c r="G25" i="3"/>
  <c r="G24" i="3" s="1"/>
  <c r="G23" i="3" s="1"/>
  <c r="G22" i="3" s="1"/>
  <c r="I213" i="3"/>
  <c r="I208" i="3"/>
  <c r="I114" i="3"/>
  <c r="I111" i="3"/>
  <c r="L105" i="3"/>
  <c r="L102" i="3"/>
  <c r="M85" i="3"/>
  <c r="M81" i="3"/>
  <c r="M75" i="3"/>
  <c r="I51" i="3"/>
  <c r="E51" i="3" s="1"/>
  <c r="I49" i="3"/>
  <c r="I38" i="3"/>
  <c r="E38" i="3" s="1"/>
  <c r="D38" i="3" s="1"/>
  <c r="I26" i="3"/>
  <c r="H19" i="3"/>
  <c r="H18" i="3" s="1"/>
  <c r="H15" i="3"/>
  <c r="H13" i="3"/>
  <c r="H9" i="3"/>
  <c r="G73" i="3" l="1"/>
  <c r="G72" i="3" s="1"/>
  <c r="H8" i="3"/>
  <c r="G120" i="3"/>
  <c r="G119" i="3" s="1"/>
  <c r="L93" i="3"/>
  <c r="I25" i="3"/>
  <c r="E25" i="3" s="1"/>
  <c r="D25" i="3" s="1"/>
  <c r="AC27" i="3"/>
  <c r="F38" i="3"/>
  <c r="Y13" i="3"/>
  <c r="W4" i="3"/>
  <c r="AC40" i="3"/>
  <c r="G71" i="3" l="1"/>
  <c r="G221" i="3" s="1"/>
  <c r="C11" i="2" s="1"/>
  <c r="Y12" i="3"/>
  <c r="Z12" i="3" s="1"/>
  <c r="Y10" i="3"/>
  <c r="V4" i="3"/>
  <c r="T4" i="3"/>
  <c r="AC44" i="3"/>
  <c r="U4" i="3"/>
  <c r="X5" i="3"/>
  <c r="AC33" i="3" l="1"/>
  <c r="F26" i="3"/>
  <c r="AC29" i="3"/>
  <c r="S137" i="3"/>
  <c r="R136" i="3"/>
  <c r="Q136" i="3"/>
  <c r="H136" i="3"/>
  <c r="I136" i="3"/>
  <c r="J136" i="3"/>
  <c r="K136" i="3"/>
  <c r="L136" i="3"/>
  <c r="M136" i="3"/>
  <c r="AC137" i="3" l="1"/>
  <c r="AC138" i="3"/>
  <c r="F169" i="3"/>
  <c r="F213" i="3"/>
  <c r="F208" i="3"/>
  <c r="AC130" i="3"/>
  <c r="R132" i="3"/>
  <c r="Q132" i="3"/>
  <c r="P132" i="3"/>
  <c r="P131" i="3" s="1"/>
  <c r="O132" i="3"/>
  <c r="O131" i="3" s="1"/>
  <c r="N132" i="3"/>
  <c r="N131" i="3" s="1"/>
  <c r="M132" i="3"/>
  <c r="M131" i="3" s="1"/>
  <c r="L132" i="3"/>
  <c r="L131" i="3" s="1"/>
  <c r="K132" i="3"/>
  <c r="K131" i="3" s="1"/>
  <c r="J132" i="3"/>
  <c r="J131" i="3" s="1"/>
  <c r="I132" i="3"/>
  <c r="I131" i="3" s="1"/>
  <c r="R128" i="3"/>
  <c r="Q128" i="3"/>
  <c r="P128" i="3"/>
  <c r="O128" i="3"/>
  <c r="N128" i="3"/>
  <c r="M128" i="3"/>
  <c r="L128" i="3"/>
  <c r="K128" i="3"/>
  <c r="J128" i="3"/>
  <c r="I128" i="3"/>
  <c r="C126" i="3"/>
  <c r="R126" i="3"/>
  <c r="Q126" i="3"/>
  <c r="P126" i="3"/>
  <c r="O126" i="3"/>
  <c r="N126" i="3"/>
  <c r="M126" i="3"/>
  <c r="L126" i="3"/>
  <c r="K126" i="3"/>
  <c r="J126" i="3"/>
  <c r="I126" i="3"/>
  <c r="R122" i="3"/>
  <c r="Q122" i="3"/>
  <c r="P122" i="3"/>
  <c r="O122" i="3"/>
  <c r="N122" i="3"/>
  <c r="M122" i="3"/>
  <c r="L122" i="3"/>
  <c r="K122" i="3"/>
  <c r="J122" i="3"/>
  <c r="I122" i="3"/>
  <c r="H122" i="3"/>
  <c r="R169" i="3"/>
  <c r="C173" i="3"/>
  <c r="C172" i="3"/>
  <c r="R171" i="3"/>
  <c r="Q171" i="3"/>
  <c r="P171" i="3"/>
  <c r="O171" i="3"/>
  <c r="N171" i="3"/>
  <c r="M171" i="3"/>
  <c r="L171" i="3"/>
  <c r="K171" i="3"/>
  <c r="J171" i="3"/>
  <c r="I171" i="3"/>
  <c r="H171" i="3"/>
  <c r="F171" i="3"/>
  <c r="Q169" i="3"/>
  <c r="P169" i="3"/>
  <c r="O169" i="3"/>
  <c r="N169" i="3"/>
  <c r="M169" i="3"/>
  <c r="L169" i="3"/>
  <c r="K169" i="3"/>
  <c r="J169" i="3"/>
  <c r="I169" i="3"/>
  <c r="H169" i="3"/>
  <c r="H159" i="3"/>
  <c r="I159" i="3"/>
  <c r="J159" i="3"/>
  <c r="K159" i="3"/>
  <c r="L159" i="3"/>
  <c r="M159" i="3"/>
  <c r="N159" i="3"/>
  <c r="O159" i="3"/>
  <c r="P159" i="3"/>
  <c r="Q159" i="3"/>
  <c r="R159" i="3"/>
  <c r="H161" i="3"/>
  <c r="I161" i="3"/>
  <c r="J161" i="3"/>
  <c r="K161" i="3"/>
  <c r="L161" i="3"/>
  <c r="M161" i="3"/>
  <c r="N161" i="3"/>
  <c r="O161" i="3"/>
  <c r="P161" i="3"/>
  <c r="Q161" i="3"/>
  <c r="R161" i="3"/>
  <c r="H164" i="3"/>
  <c r="I164" i="3"/>
  <c r="J164" i="3"/>
  <c r="K164" i="3"/>
  <c r="L164" i="3"/>
  <c r="M164" i="3"/>
  <c r="N164" i="3"/>
  <c r="O164" i="3"/>
  <c r="P164" i="3"/>
  <c r="Q164" i="3"/>
  <c r="R164" i="3"/>
  <c r="F149" i="3"/>
  <c r="H152" i="3"/>
  <c r="I152" i="3"/>
  <c r="J152" i="3"/>
  <c r="K152" i="3"/>
  <c r="L152" i="3"/>
  <c r="F152" i="3"/>
  <c r="M152" i="3"/>
  <c r="N152" i="3"/>
  <c r="O152" i="3"/>
  <c r="P152" i="3"/>
  <c r="Q152" i="3"/>
  <c r="R152" i="3"/>
  <c r="F114" i="3"/>
  <c r="H111" i="3"/>
  <c r="J111" i="3"/>
  <c r="K111" i="3"/>
  <c r="L111" i="3"/>
  <c r="M111" i="3"/>
  <c r="F111" i="3"/>
  <c r="C107" i="3"/>
  <c r="AC107" i="3" s="1"/>
  <c r="C106" i="3"/>
  <c r="R105" i="3"/>
  <c r="Q105" i="3"/>
  <c r="P105" i="3"/>
  <c r="O105" i="3"/>
  <c r="N105" i="3"/>
  <c r="M105" i="3"/>
  <c r="K105" i="3"/>
  <c r="J105" i="3"/>
  <c r="I105" i="3"/>
  <c r="H105" i="3"/>
  <c r="F105" i="3"/>
  <c r="H102" i="3"/>
  <c r="J102" i="3"/>
  <c r="K102" i="3"/>
  <c r="M102" i="3"/>
  <c r="F102" i="3"/>
  <c r="Q75" i="3"/>
  <c r="H85" i="3"/>
  <c r="I85" i="3"/>
  <c r="J85" i="3"/>
  <c r="K85" i="3"/>
  <c r="L85" i="3"/>
  <c r="F87" i="3"/>
  <c r="F85" i="3"/>
  <c r="H213" i="3"/>
  <c r="J213" i="3"/>
  <c r="K213" i="3"/>
  <c r="L213" i="3"/>
  <c r="M213" i="3"/>
  <c r="N213" i="3"/>
  <c r="O213" i="3"/>
  <c r="P213" i="3"/>
  <c r="Q213" i="3"/>
  <c r="R213" i="3"/>
  <c r="H208" i="3"/>
  <c r="J208" i="3"/>
  <c r="K208" i="3"/>
  <c r="L208" i="3"/>
  <c r="M208" i="3"/>
  <c r="N208" i="3"/>
  <c r="O208" i="3"/>
  <c r="P208" i="3"/>
  <c r="Q208" i="3"/>
  <c r="R208" i="3"/>
  <c r="H149" i="3"/>
  <c r="I149" i="3"/>
  <c r="J149" i="3"/>
  <c r="K149" i="3"/>
  <c r="L149" i="3"/>
  <c r="M149" i="3"/>
  <c r="H147" i="3"/>
  <c r="I147" i="3"/>
  <c r="J147" i="3"/>
  <c r="K147" i="3"/>
  <c r="L147" i="3"/>
  <c r="M147" i="3"/>
  <c r="F147" i="3"/>
  <c r="H116" i="3"/>
  <c r="J116" i="3"/>
  <c r="K116" i="3"/>
  <c r="L116" i="3"/>
  <c r="M116" i="3"/>
  <c r="H114" i="3"/>
  <c r="J114" i="3"/>
  <c r="K114" i="3"/>
  <c r="L114" i="3"/>
  <c r="M114" i="3"/>
  <c r="F116" i="3"/>
  <c r="H94" i="3"/>
  <c r="I94" i="3"/>
  <c r="J94" i="3"/>
  <c r="K94" i="3"/>
  <c r="M94" i="3"/>
  <c r="F94" i="3"/>
  <c r="H87" i="3"/>
  <c r="I87" i="3"/>
  <c r="J87" i="3"/>
  <c r="K87" i="3"/>
  <c r="L87" i="3"/>
  <c r="M87" i="3"/>
  <c r="N85" i="3"/>
  <c r="N84" i="3" s="1"/>
  <c r="O85" i="3"/>
  <c r="O84" i="3" s="1"/>
  <c r="P85" i="3"/>
  <c r="P84" i="3" s="1"/>
  <c r="H81" i="3"/>
  <c r="I81" i="3"/>
  <c r="J81" i="3"/>
  <c r="K81" i="3"/>
  <c r="L81" i="3"/>
  <c r="H79" i="3"/>
  <c r="I79" i="3"/>
  <c r="J79" i="3"/>
  <c r="K79" i="3"/>
  <c r="L79" i="3"/>
  <c r="M79" i="3"/>
  <c r="H75" i="3"/>
  <c r="J75" i="3"/>
  <c r="K75" i="3"/>
  <c r="L75" i="3"/>
  <c r="F81" i="3"/>
  <c r="F79" i="3"/>
  <c r="H58" i="3"/>
  <c r="H57" i="3" s="1"/>
  <c r="I58" i="3"/>
  <c r="I57" i="3" s="1"/>
  <c r="I24" i="3" s="1"/>
  <c r="J58" i="3"/>
  <c r="J57" i="3" s="1"/>
  <c r="K58" i="3"/>
  <c r="K57" i="3" s="1"/>
  <c r="L58" i="3"/>
  <c r="L57" i="3" s="1"/>
  <c r="M58" i="3"/>
  <c r="M57" i="3" s="1"/>
  <c r="J51" i="3"/>
  <c r="K51" i="3"/>
  <c r="L51" i="3"/>
  <c r="M51" i="3"/>
  <c r="H49" i="3"/>
  <c r="J49" i="3"/>
  <c r="K49" i="3"/>
  <c r="L49" i="3"/>
  <c r="M49" i="3"/>
  <c r="H38" i="3"/>
  <c r="J38" i="3"/>
  <c r="K38" i="3"/>
  <c r="L38" i="3"/>
  <c r="M38" i="3"/>
  <c r="N38" i="3"/>
  <c r="O38" i="3"/>
  <c r="P38" i="3"/>
  <c r="H31" i="3"/>
  <c r="J31" i="3"/>
  <c r="K31" i="3"/>
  <c r="L31" i="3"/>
  <c r="M31" i="3"/>
  <c r="H26" i="3"/>
  <c r="J26" i="3"/>
  <c r="K26" i="3"/>
  <c r="L26" i="3"/>
  <c r="M26" i="3"/>
  <c r="F58" i="3"/>
  <c r="F51" i="3"/>
  <c r="F49" i="3"/>
  <c r="F31" i="3"/>
  <c r="I19" i="3"/>
  <c r="J19" i="3"/>
  <c r="J18" i="3" s="1"/>
  <c r="K19" i="3"/>
  <c r="K18" i="3" s="1"/>
  <c r="L19" i="3"/>
  <c r="L18" i="3" s="1"/>
  <c r="M19" i="3"/>
  <c r="M18" i="3" s="1"/>
  <c r="N19" i="3"/>
  <c r="N18" i="3" s="1"/>
  <c r="O19" i="3"/>
  <c r="O18" i="3" s="1"/>
  <c r="P19" i="3"/>
  <c r="P18" i="3" s="1"/>
  <c r="I15" i="3"/>
  <c r="J15" i="3"/>
  <c r="K15" i="3"/>
  <c r="L15" i="3"/>
  <c r="M15" i="3"/>
  <c r="I13" i="3"/>
  <c r="J13" i="3"/>
  <c r="K13" i="3"/>
  <c r="L13" i="3"/>
  <c r="M13" i="3"/>
  <c r="I9" i="3"/>
  <c r="J9" i="3"/>
  <c r="K9" i="3"/>
  <c r="L9" i="3"/>
  <c r="M9" i="3"/>
  <c r="F19" i="3"/>
  <c r="F15" i="3"/>
  <c r="F13" i="3"/>
  <c r="F9" i="3"/>
  <c r="Z13" i="3"/>
  <c r="AC41" i="3"/>
  <c r="Y11" i="3"/>
  <c r="Z11" i="3" s="1"/>
  <c r="AC43" i="3"/>
  <c r="G16" i="1"/>
  <c r="H13" i="1"/>
  <c r="H16" i="1" s="1"/>
  <c r="F13" i="1"/>
  <c r="F16" i="1" s="1"/>
  <c r="I23" i="3" l="1"/>
  <c r="E24" i="3"/>
  <c r="F25" i="3"/>
  <c r="H168" i="3"/>
  <c r="H167" i="3" s="1"/>
  <c r="H166" i="3" s="1"/>
  <c r="L168" i="3"/>
  <c r="L167" i="3" s="1"/>
  <c r="L166" i="3" s="1"/>
  <c r="P168" i="3"/>
  <c r="P167" i="3" s="1"/>
  <c r="P166" i="3" s="1"/>
  <c r="J110" i="3"/>
  <c r="J109" i="3" s="1"/>
  <c r="J108" i="3" s="1"/>
  <c r="L74" i="3"/>
  <c r="S171" i="3"/>
  <c r="AC171" i="3" s="1"/>
  <c r="S85" i="3"/>
  <c r="AC85" i="3" s="1"/>
  <c r="S152" i="3"/>
  <c r="AC152" i="3" s="1"/>
  <c r="S122" i="3"/>
  <c r="S169" i="3"/>
  <c r="AC169" i="3" s="1"/>
  <c r="S126" i="3"/>
  <c r="AC126" i="3" s="1"/>
  <c r="F18" i="3"/>
  <c r="F186" i="3" s="1"/>
  <c r="S19" i="3"/>
  <c r="AC19" i="3" s="1"/>
  <c r="S105" i="3"/>
  <c r="S164" i="3"/>
  <c r="AC164" i="3" s="1"/>
  <c r="S161" i="3"/>
  <c r="AC161" i="3" s="1"/>
  <c r="S159" i="3"/>
  <c r="AC159" i="3" s="1"/>
  <c r="S132" i="3"/>
  <c r="S208" i="3"/>
  <c r="S213" i="3"/>
  <c r="S38" i="3"/>
  <c r="S136" i="3"/>
  <c r="AC136" i="3" s="1"/>
  <c r="I168" i="3"/>
  <c r="I167" i="3" s="1"/>
  <c r="I166" i="3" s="1"/>
  <c r="M168" i="3"/>
  <c r="M167" i="3" s="1"/>
  <c r="M166" i="3" s="1"/>
  <c r="L84" i="3"/>
  <c r="M8" i="3"/>
  <c r="M7" i="3" s="1"/>
  <c r="M6" i="3" s="1"/>
  <c r="M5" i="3" s="1"/>
  <c r="I8" i="3"/>
  <c r="I18" i="3"/>
  <c r="L8" i="3"/>
  <c r="L7" i="3" s="1"/>
  <c r="L6" i="3" s="1"/>
  <c r="L5" i="3" s="1"/>
  <c r="C122" i="3"/>
  <c r="C121" i="3" s="1"/>
  <c r="C105" i="3"/>
  <c r="C93" i="3" s="1"/>
  <c r="C92" i="3" s="1"/>
  <c r="C91" i="3" s="1"/>
  <c r="M207" i="3"/>
  <c r="M206" i="3" s="1"/>
  <c r="S131" i="3"/>
  <c r="AC134" i="3"/>
  <c r="K121" i="3"/>
  <c r="K120" i="3" s="1"/>
  <c r="O121" i="3"/>
  <c r="O120" i="3" s="1"/>
  <c r="AC123" i="3"/>
  <c r="H121" i="3"/>
  <c r="H120" i="3" s="1"/>
  <c r="L121" i="3"/>
  <c r="L120" i="3" s="1"/>
  <c r="P121" i="3"/>
  <c r="P120" i="3" s="1"/>
  <c r="Z10" i="3"/>
  <c r="F57" i="3"/>
  <c r="C171" i="3"/>
  <c r="C168" i="3" s="1"/>
  <c r="C167" i="3" s="1"/>
  <c r="C166" i="3" s="1"/>
  <c r="M121" i="3"/>
  <c r="M120" i="3" s="1"/>
  <c r="F110" i="3"/>
  <c r="F168" i="3"/>
  <c r="J207" i="3"/>
  <c r="J206" i="3" s="1"/>
  <c r="J205" i="3" s="1"/>
  <c r="K168" i="3"/>
  <c r="K167" i="3" s="1"/>
  <c r="K166" i="3" s="1"/>
  <c r="O168" i="3"/>
  <c r="O167" i="3" s="1"/>
  <c r="O166" i="3" s="1"/>
  <c r="J168" i="3"/>
  <c r="J167" i="3" s="1"/>
  <c r="J166" i="3" s="1"/>
  <c r="N168" i="3"/>
  <c r="N167" i="3" s="1"/>
  <c r="N166" i="3" s="1"/>
  <c r="J121" i="3"/>
  <c r="J120" i="3" s="1"/>
  <c r="N121" i="3"/>
  <c r="N120" i="3" s="1"/>
  <c r="S128" i="3"/>
  <c r="F207" i="3"/>
  <c r="I121" i="3"/>
  <c r="I120" i="3" s="1"/>
  <c r="I207" i="3"/>
  <c r="I206" i="3" s="1"/>
  <c r="I205" i="3" s="1"/>
  <c r="F74" i="3"/>
  <c r="K93" i="3"/>
  <c r="K92" i="3" s="1"/>
  <c r="K91" i="3" s="1"/>
  <c r="H207" i="3"/>
  <c r="H206" i="3" s="1"/>
  <c r="H205" i="3" s="1"/>
  <c r="P207" i="3"/>
  <c r="P206" i="3" s="1"/>
  <c r="L207" i="3"/>
  <c r="L206" i="3" s="1"/>
  <c r="L205" i="3" s="1"/>
  <c r="I74" i="3"/>
  <c r="J146" i="3"/>
  <c r="J145" i="3" s="1"/>
  <c r="J144" i="3" s="1"/>
  <c r="K84" i="3"/>
  <c r="L158" i="3"/>
  <c r="L157" i="3" s="1"/>
  <c r="L156" i="3" s="1"/>
  <c r="H158" i="3"/>
  <c r="J158" i="3"/>
  <c r="J157" i="3" s="1"/>
  <c r="J156" i="3" s="1"/>
  <c r="J84" i="3"/>
  <c r="F8" i="3"/>
  <c r="F93" i="3"/>
  <c r="F146" i="3"/>
  <c r="F84" i="3"/>
  <c r="K110" i="3"/>
  <c r="K109" i="3" s="1"/>
  <c r="K108" i="3" s="1"/>
  <c r="H25" i="3"/>
  <c r="H24" i="3" s="1"/>
  <c r="H23" i="3" s="1"/>
  <c r="H22" i="3" s="1"/>
  <c r="M146" i="3"/>
  <c r="M145" i="3" s="1"/>
  <c r="M144" i="3" s="1"/>
  <c r="H74" i="3"/>
  <c r="M93" i="3"/>
  <c r="M92" i="3" s="1"/>
  <c r="M91" i="3" s="1"/>
  <c r="I93" i="3"/>
  <c r="I92" i="3" s="1"/>
  <c r="I91" i="3" s="1"/>
  <c r="M110" i="3"/>
  <c r="M109" i="3" s="1"/>
  <c r="M108" i="3" s="1"/>
  <c r="L146" i="3"/>
  <c r="L145" i="3" s="1"/>
  <c r="L144" i="3" s="1"/>
  <c r="H146" i="3"/>
  <c r="H145" i="3" s="1"/>
  <c r="H144" i="3" s="1"/>
  <c r="N207" i="3"/>
  <c r="N206" i="3" s="1"/>
  <c r="M84" i="3"/>
  <c r="I84" i="3"/>
  <c r="L25" i="3"/>
  <c r="L24" i="3" s="1"/>
  <c r="L23" i="3" s="1"/>
  <c r="L22" i="3" s="1"/>
  <c r="I146" i="3"/>
  <c r="I145" i="3" s="1"/>
  <c r="I144" i="3" s="1"/>
  <c r="H93" i="3"/>
  <c r="L119" i="3"/>
  <c r="H119" i="3"/>
  <c r="J119" i="3"/>
  <c r="M158" i="3"/>
  <c r="M157" i="3" s="1"/>
  <c r="M156" i="3" s="1"/>
  <c r="I158" i="3"/>
  <c r="I157" i="3" s="1"/>
  <c r="I156" i="3" s="1"/>
  <c r="H84" i="3"/>
  <c r="L110" i="3"/>
  <c r="L109" i="3" s="1"/>
  <c r="L108" i="3" s="1"/>
  <c r="I110" i="3"/>
  <c r="I109" i="3" s="1"/>
  <c r="I108" i="3" s="1"/>
  <c r="L92" i="3"/>
  <c r="J93" i="3"/>
  <c r="J92" i="3" s="1"/>
  <c r="J91" i="3" s="1"/>
  <c r="M74" i="3"/>
  <c r="O207" i="3"/>
  <c r="O206" i="3" s="1"/>
  <c r="K207" i="3"/>
  <c r="K206" i="3" s="1"/>
  <c r="K205" i="3" s="1"/>
  <c r="K158" i="3"/>
  <c r="K157" i="3" s="1"/>
  <c r="K146" i="3"/>
  <c r="K145" i="3" s="1"/>
  <c r="K144" i="3" s="1"/>
  <c r="M119" i="3"/>
  <c r="I119" i="3"/>
  <c r="K119" i="3"/>
  <c r="H110" i="3"/>
  <c r="H109" i="3" s="1"/>
  <c r="K74" i="3"/>
  <c r="J74" i="3"/>
  <c r="M25" i="3"/>
  <c r="M24" i="3" s="1"/>
  <c r="M23" i="3" s="1"/>
  <c r="M22" i="3" s="1"/>
  <c r="K25" i="3"/>
  <c r="K24" i="3" s="1"/>
  <c r="K23" i="3" s="1"/>
  <c r="K22" i="3" s="1"/>
  <c r="J25" i="3"/>
  <c r="J24" i="3" s="1"/>
  <c r="J23" i="3" s="1"/>
  <c r="J22" i="3" s="1"/>
  <c r="H7" i="3"/>
  <c r="H6" i="3" s="1"/>
  <c r="K8" i="3"/>
  <c r="K7" i="3" s="1"/>
  <c r="K6" i="3" s="1"/>
  <c r="K5" i="3" s="1"/>
  <c r="J8" i="3"/>
  <c r="J7" i="3" s="1"/>
  <c r="J6" i="3" s="1"/>
  <c r="J5" i="3" s="1"/>
  <c r="D24" i="3" l="1"/>
  <c r="D23" i="3" s="1"/>
  <c r="E23" i="3"/>
  <c r="D22" i="3"/>
  <c r="F9" i="1"/>
  <c r="F24" i="3"/>
  <c r="I204" i="3"/>
  <c r="H204" i="3"/>
  <c r="H186" i="3"/>
  <c r="L204" i="3"/>
  <c r="L186" i="3"/>
  <c r="J204" i="3"/>
  <c r="J188" i="3"/>
  <c r="J187" i="3" s="1"/>
  <c r="J186" i="3" s="1"/>
  <c r="K204" i="3"/>
  <c r="K188" i="3"/>
  <c r="K187" i="3" s="1"/>
  <c r="K186" i="3" s="1"/>
  <c r="S84" i="3"/>
  <c r="AC84" i="3" s="1"/>
  <c r="M73" i="3"/>
  <c r="M72" i="3" s="1"/>
  <c r="M71" i="3" s="1"/>
  <c r="O205" i="3"/>
  <c r="N205" i="3"/>
  <c r="M205" i="3"/>
  <c r="P205" i="3"/>
  <c r="F7" i="3"/>
  <c r="S18" i="3"/>
  <c r="AC18" i="3" s="1"/>
  <c r="F92" i="3"/>
  <c r="F91" i="3" s="1"/>
  <c r="S207" i="3"/>
  <c r="S168" i="3"/>
  <c r="AC168" i="3" s="1"/>
  <c r="H108" i="3"/>
  <c r="F167" i="3"/>
  <c r="I7" i="3"/>
  <c r="I6" i="3" s="1"/>
  <c r="I5" i="3" s="1"/>
  <c r="J73" i="3"/>
  <c r="J72" i="3" s="1"/>
  <c r="F145" i="3"/>
  <c r="F109" i="3"/>
  <c r="H92" i="3"/>
  <c r="H157" i="3"/>
  <c r="H156" i="3" s="1"/>
  <c r="AC105" i="3"/>
  <c r="AC106" i="3"/>
  <c r="L91" i="3"/>
  <c r="Q131" i="3"/>
  <c r="R131" i="3" s="1"/>
  <c r="F206" i="3"/>
  <c r="S206" i="3" s="1"/>
  <c r="AC129" i="3"/>
  <c r="AC132" i="3"/>
  <c r="AC131" i="3"/>
  <c r="AC122" i="3"/>
  <c r="I73" i="3"/>
  <c r="S121" i="3"/>
  <c r="F73" i="3"/>
  <c r="L73" i="3"/>
  <c r="L72" i="3" s="1"/>
  <c r="K73" i="3"/>
  <c r="K72" i="3" s="1"/>
  <c r="H73" i="3"/>
  <c r="H72" i="3" s="1"/>
  <c r="J71" i="3" l="1"/>
  <c r="K71" i="3"/>
  <c r="K221" i="3" s="1"/>
  <c r="F9" i="2" s="1"/>
  <c r="F8" i="2" s="1"/>
  <c r="L71" i="3"/>
  <c r="L221" i="3" s="1"/>
  <c r="F23" i="3"/>
  <c r="P204" i="3"/>
  <c r="P188" i="3"/>
  <c r="P187" i="3" s="1"/>
  <c r="P186" i="3" s="1"/>
  <c r="M204" i="3"/>
  <c r="M221" i="3" s="1"/>
  <c r="N204" i="3"/>
  <c r="N188" i="3"/>
  <c r="N187" i="3" s="1"/>
  <c r="N186" i="3" s="1"/>
  <c r="O204" i="3"/>
  <c r="O188" i="3"/>
  <c r="O187" i="3" s="1"/>
  <c r="O186" i="3" s="1"/>
  <c r="F6" i="3"/>
  <c r="F5" i="3" s="1"/>
  <c r="S167" i="3"/>
  <c r="AC167" i="3" s="1"/>
  <c r="H91" i="3"/>
  <c r="F108" i="3"/>
  <c r="F144" i="3"/>
  <c r="F205" i="3"/>
  <c r="AC121" i="3"/>
  <c r="AC128" i="3"/>
  <c r="I72" i="3"/>
  <c r="S120" i="3"/>
  <c r="R168" i="3"/>
  <c r="Q168" i="3"/>
  <c r="F166" i="3"/>
  <c r="AC36" i="3"/>
  <c r="C151" i="3"/>
  <c r="C78" i="3"/>
  <c r="AC56" i="3"/>
  <c r="AC55" i="3"/>
  <c r="AC54" i="3"/>
  <c r="AC53" i="3"/>
  <c r="AC48" i="3"/>
  <c r="AC47" i="3"/>
  <c r="AC46" i="3"/>
  <c r="C45" i="3"/>
  <c r="AC42" i="3"/>
  <c r="AC37" i="3"/>
  <c r="AC35" i="3"/>
  <c r="AC30" i="3"/>
  <c r="AC28" i="3"/>
  <c r="H5" i="3" l="1"/>
  <c r="H221" i="3" s="1"/>
  <c r="S205" i="3"/>
  <c r="AC212" i="3"/>
  <c r="S166" i="3"/>
  <c r="AC166" i="3" s="1"/>
  <c r="C75" i="3"/>
  <c r="C74" i="3" s="1"/>
  <c r="C73" i="3" s="1"/>
  <c r="C72" i="3" s="1"/>
  <c r="AC45" i="3"/>
  <c r="C38" i="3"/>
  <c r="C25" i="3" s="1"/>
  <c r="C24" i="3" s="1"/>
  <c r="C208" i="3"/>
  <c r="C207" i="3" s="1"/>
  <c r="C206" i="3" s="1"/>
  <c r="C205" i="3" s="1"/>
  <c r="C204" i="3" s="1"/>
  <c r="C149" i="3"/>
  <c r="AC209" i="3"/>
  <c r="AC213" i="3"/>
  <c r="AC214" i="3"/>
  <c r="F204" i="3"/>
  <c r="S204" i="3" s="1"/>
  <c r="AC120" i="3"/>
  <c r="AC34" i="3"/>
  <c r="AC50" i="3"/>
  <c r="AC52" i="3"/>
  <c r="AC32" i="3"/>
  <c r="AC39" i="3"/>
  <c r="AC59" i="3"/>
  <c r="Q121" i="3"/>
  <c r="R121" i="3"/>
  <c r="R166" i="3"/>
  <c r="Q166" i="3"/>
  <c r="Q167" i="3"/>
  <c r="R167" i="3"/>
  <c r="N158" i="3"/>
  <c r="S158" i="3" s="1"/>
  <c r="AC158" i="3" s="1"/>
  <c r="O158" i="3"/>
  <c r="P158" i="3"/>
  <c r="N147" i="3"/>
  <c r="S147" i="3" s="1"/>
  <c r="AC147" i="3" s="1"/>
  <c r="O147" i="3"/>
  <c r="P147" i="3"/>
  <c r="Q147" i="3"/>
  <c r="R147" i="3"/>
  <c r="N149" i="3"/>
  <c r="S149" i="3" s="1"/>
  <c r="O149" i="3"/>
  <c r="P149" i="3"/>
  <c r="Q149" i="3"/>
  <c r="R149" i="3"/>
  <c r="N111" i="3"/>
  <c r="S111" i="3" s="1"/>
  <c r="AC111" i="3" s="1"/>
  <c r="O111" i="3"/>
  <c r="P111" i="3"/>
  <c r="Q111" i="3"/>
  <c r="R111" i="3"/>
  <c r="N114" i="3"/>
  <c r="S114" i="3" s="1"/>
  <c r="AC114" i="3" s="1"/>
  <c r="O114" i="3"/>
  <c r="P114" i="3"/>
  <c r="Q114" i="3"/>
  <c r="R114" i="3"/>
  <c r="N116" i="3"/>
  <c r="S116" i="3" s="1"/>
  <c r="AC116" i="3" s="1"/>
  <c r="O116" i="3"/>
  <c r="P116" i="3"/>
  <c r="Q116" i="3"/>
  <c r="R116" i="3"/>
  <c r="N94" i="3"/>
  <c r="S94" i="3" s="1"/>
  <c r="AC94" i="3" s="1"/>
  <c r="O94" i="3"/>
  <c r="P94" i="3"/>
  <c r="Q94" i="3"/>
  <c r="R94" i="3"/>
  <c r="N102" i="3"/>
  <c r="S102" i="3" s="1"/>
  <c r="AC102" i="3" s="1"/>
  <c r="O102" i="3"/>
  <c r="P102" i="3"/>
  <c r="Q102" i="3"/>
  <c r="R102" i="3"/>
  <c r="N75" i="3"/>
  <c r="S75" i="3" s="1"/>
  <c r="O75" i="3"/>
  <c r="P75" i="3"/>
  <c r="R75" i="3"/>
  <c r="N79" i="3"/>
  <c r="S79" i="3" s="1"/>
  <c r="AC79" i="3" s="1"/>
  <c r="O79" i="3"/>
  <c r="P79" i="3"/>
  <c r="Q79" i="3"/>
  <c r="R79" i="3"/>
  <c r="N81" i="3"/>
  <c r="S81" i="3" s="1"/>
  <c r="AC81" i="3" s="1"/>
  <c r="O81" i="3"/>
  <c r="P81" i="3"/>
  <c r="Q81" i="3"/>
  <c r="R81" i="3"/>
  <c r="Q85" i="3"/>
  <c r="R85" i="3"/>
  <c r="N87" i="3"/>
  <c r="S87" i="3" s="1"/>
  <c r="AC87" i="3" s="1"/>
  <c r="O87" i="3"/>
  <c r="P87" i="3"/>
  <c r="Q87" i="3"/>
  <c r="R87" i="3"/>
  <c r="N26" i="3"/>
  <c r="S26" i="3" s="1"/>
  <c r="O26" i="3"/>
  <c r="P26" i="3"/>
  <c r="Q26" i="3"/>
  <c r="R26" i="3"/>
  <c r="N31" i="3"/>
  <c r="S31" i="3" s="1"/>
  <c r="O31" i="3"/>
  <c r="P31" i="3"/>
  <c r="Q31" i="3"/>
  <c r="R31" i="3"/>
  <c r="Q38" i="3"/>
  <c r="R38" i="3"/>
  <c r="N49" i="3"/>
  <c r="S49" i="3" s="1"/>
  <c r="O49" i="3"/>
  <c r="P49" i="3"/>
  <c r="Q49" i="3"/>
  <c r="R49" i="3"/>
  <c r="N51" i="3"/>
  <c r="S51" i="3" s="1"/>
  <c r="O51" i="3"/>
  <c r="P51" i="3"/>
  <c r="Q51" i="3"/>
  <c r="R51" i="3"/>
  <c r="N58" i="3"/>
  <c r="O58" i="3"/>
  <c r="O57" i="3" s="1"/>
  <c r="P58" i="3"/>
  <c r="P57" i="3" s="1"/>
  <c r="Q58" i="3"/>
  <c r="R58" i="3"/>
  <c r="N9" i="3"/>
  <c r="S9" i="3" s="1"/>
  <c r="AC9" i="3" s="1"/>
  <c r="O9" i="3"/>
  <c r="P9" i="3"/>
  <c r="N13" i="3"/>
  <c r="S13" i="3" s="1"/>
  <c r="AC13" i="3" s="1"/>
  <c r="O13" i="3"/>
  <c r="P13" i="3"/>
  <c r="Q13" i="3"/>
  <c r="R13" i="3"/>
  <c r="N15" i="3"/>
  <c r="S15" i="3" s="1"/>
  <c r="AC15" i="3" s="1"/>
  <c r="O15" i="3"/>
  <c r="P15" i="3"/>
  <c r="Q15" i="3"/>
  <c r="R15" i="3"/>
  <c r="Q19" i="3"/>
  <c r="R19" i="3"/>
  <c r="D18" i="2"/>
  <c r="E18" i="2"/>
  <c r="F18" i="2"/>
  <c r="G18" i="2"/>
  <c r="H18" i="2"/>
  <c r="C6" i="2"/>
  <c r="D6" i="2"/>
  <c r="E6" i="2"/>
  <c r="G6" i="2"/>
  <c r="H6" i="2"/>
  <c r="C10" i="2"/>
  <c r="D10" i="2"/>
  <c r="E10" i="2"/>
  <c r="F10" i="2"/>
  <c r="G10" i="2"/>
  <c r="H10" i="2"/>
  <c r="C12" i="2"/>
  <c r="D12" i="2"/>
  <c r="F12" i="2"/>
  <c r="G12" i="2"/>
  <c r="H12" i="2"/>
  <c r="C14" i="2"/>
  <c r="E14" i="2"/>
  <c r="F14" i="2"/>
  <c r="G14" i="2"/>
  <c r="H14" i="2"/>
  <c r="C16" i="2"/>
  <c r="D16" i="2"/>
  <c r="E16" i="2"/>
  <c r="F16" i="2"/>
  <c r="H16" i="2"/>
  <c r="B16" i="2"/>
  <c r="B14" i="2"/>
  <c r="B12" i="2"/>
  <c r="B10" i="2"/>
  <c r="B6" i="2"/>
  <c r="R24" i="3" l="1"/>
  <c r="Q24" i="3"/>
  <c r="C23" i="3"/>
  <c r="S188" i="3"/>
  <c r="AC188" i="3" s="1"/>
  <c r="F187" i="3"/>
  <c r="AC51" i="3"/>
  <c r="N57" i="3"/>
  <c r="S57" i="3" s="1"/>
  <c r="S58" i="3"/>
  <c r="AC58" i="3" s="1"/>
  <c r="AC49" i="3"/>
  <c r="C146" i="3"/>
  <c r="C145" i="3" s="1"/>
  <c r="C144" i="3" s="1"/>
  <c r="C71" i="3" s="1"/>
  <c r="AC31" i="3"/>
  <c r="G25" i="2"/>
  <c r="AC38" i="3"/>
  <c r="AC78" i="3"/>
  <c r="AC151" i="3"/>
  <c r="AC26" i="3"/>
  <c r="I221" i="3"/>
  <c r="R120" i="3"/>
  <c r="Q120" i="3"/>
  <c r="O119" i="3"/>
  <c r="P110" i="3"/>
  <c r="P109" i="3" s="1"/>
  <c r="P108" i="3" s="1"/>
  <c r="O8" i="3"/>
  <c r="O7" i="3" s="1"/>
  <c r="O6" i="3" s="1"/>
  <c r="O5" i="3" s="1"/>
  <c r="O93" i="3"/>
  <c r="O92" i="3" s="1"/>
  <c r="O91" i="3" s="1"/>
  <c r="P119" i="3"/>
  <c r="O157" i="3"/>
  <c r="O156" i="3" s="1"/>
  <c r="P157" i="3"/>
  <c r="P156" i="3" s="1"/>
  <c r="P146" i="3"/>
  <c r="P145" i="3" s="1"/>
  <c r="P144" i="3" s="1"/>
  <c r="N8" i="3"/>
  <c r="O110" i="3"/>
  <c r="O109" i="3" s="1"/>
  <c r="O108" i="3" s="1"/>
  <c r="O146" i="3"/>
  <c r="O145" i="3" s="1"/>
  <c r="O144" i="3" s="1"/>
  <c r="O25" i="3"/>
  <c r="O24" i="3" s="1"/>
  <c r="O23" i="3" s="1"/>
  <c r="O22" i="3" s="1"/>
  <c r="N110" i="3"/>
  <c r="N157" i="3"/>
  <c r="N156" i="3" s="1"/>
  <c r="P8" i="3"/>
  <c r="P7" i="3" s="1"/>
  <c r="P6" i="3" s="1"/>
  <c r="P5" i="3" s="1"/>
  <c r="P74" i="3"/>
  <c r="P73" i="3" s="1"/>
  <c r="P72" i="3" s="1"/>
  <c r="N74" i="3"/>
  <c r="N119" i="3"/>
  <c r="S119" i="3" s="1"/>
  <c r="AC119" i="3" s="1"/>
  <c r="N25" i="3"/>
  <c r="P25" i="3"/>
  <c r="P24" i="3" s="1"/>
  <c r="P23" i="3" s="1"/>
  <c r="P22" i="3" s="1"/>
  <c r="O74" i="3"/>
  <c r="O73" i="3" s="1"/>
  <c r="O72" i="3" s="1"/>
  <c r="P93" i="3"/>
  <c r="P92" i="3" s="1"/>
  <c r="P91" i="3" s="1"/>
  <c r="N93" i="3"/>
  <c r="N146" i="3"/>
  <c r="H25" i="2"/>
  <c r="C22" i="3" l="1"/>
  <c r="Q23" i="3"/>
  <c r="R23" i="3"/>
  <c r="N24" i="3"/>
  <c r="S186" i="3"/>
  <c r="AC186" i="3" s="1"/>
  <c r="S187" i="3"/>
  <c r="AC187" i="3" s="1"/>
  <c r="AC208" i="3"/>
  <c r="F8" i="1"/>
  <c r="AC57" i="3"/>
  <c r="N73" i="3"/>
  <c r="S74" i="3"/>
  <c r="N92" i="3"/>
  <c r="N91" i="3" s="1"/>
  <c r="S93" i="3"/>
  <c r="AC93" i="3" s="1"/>
  <c r="N109" i="3"/>
  <c r="N108" i="3" s="1"/>
  <c r="S108" i="3" s="1"/>
  <c r="AC108" i="3" s="1"/>
  <c r="S110" i="3"/>
  <c r="AC110" i="3" s="1"/>
  <c r="N7" i="3"/>
  <c r="S8" i="3"/>
  <c r="AC8" i="3" s="1"/>
  <c r="N145" i="3"/>
  <c r="N144" i="3" s="1"/>
  <c r="S144" i="3" s="1"/>
  <c r="S146" i="3"/>
  <c r="S157" i="3"/>
  <c r="AC157" i="3" s="1"/>
  <c r="S25" i="3"/>
  <c r="AC149" i="3"/>
  <c r="AC75" i="3"/>
  <c r="AC207" i="3"/>
  <c r="Q18" i="3"/>
  <c r="R18" i="3"/>
  <c r="Q57" i="3"/>
  <c r="R57" i="3" s="1"/>
  <c r="F72" i="3"/>
  <c r="F71" i="3" s="1"/>
  <c r="F221" i="3" s="1"/>
  <c r="O71" i="3"/>
  <c r="P71" i="3"/>
  <c r="Q84" i="3"/>
  <c r="R84" i="3" s="1"/>
  <c r="R22" i="3" l="1"/>
  <c r="Q22" i="3"/>
  <c r="N23" i="3"/>
  <c r="S24" i="3"/>
  <c r="AC24" i="3" s="1"/>
  <c r="C221" i="3"/>
  <c r="S92" i="3"/>
  <c r="AC92" i="3" s="1"/>
  <c r="S145" i="3"/>
  <c r="S91" i="3"/>
  <c r="AC91" i="3" s="1"/>
  <c r="N72" i="3"/>
  <c r="N71" i="3" s="1"/>
  <c r="S73" i="3"/>
  <c r="S109" i="3"/>
  <c r="AC109" i="3" s="1"/>
  <c r="N6" i="3"/>
  <c r="S7" i="3"/>
  <c r="AC7" i="3" s="1"/>
  <c r="S156" i="3"/>
  <c r="AC156" i="3" s="1"/>
  <c r="C18" i="2"/>
  <c r="C25" i="2" s="1"/>
  <c r="F7" i="2"/>
  <c r="F6" i="2" s="1"/>
  <c r="F25" i="2" s="1"/>
  <c r="AC25" i="3"/>
  <c r="AC146" i="3"/>
  <c r="AC74" i="3"/>
  <c r="AC206" i="3"/>
  <c r="R158" i="3"/>
  <c r="Q158" i="3"/>
  <c r="Q146" i="3"/>
  <c r="R146" i="3"/>
  <c r="R74" i="3"/>
  <c r="Q74" i="3"/>
  <c r="R207" i="3"/>
  <c r="Q207" i="3"/>
  <c r="Q110" i="3"/>
  <c r="R110" i="3"/>
  <c r="R8" i="3"/>
  <c r="Q8" i="3"/>
  <c r="Q93" i="3"/>
  <c r="R93" i="3"/>
  <c r="R7" i="3"/>
  <c r="Q7" i="3"/>
  <c r="R157" i="3"/>
  <c r="Q157" i="3"/>
  <c r="Q25" i="3"/>
  <c r="R25" i="3"/>
  <c r="P221" i="3"/>
  <c r="O221" i="3"/>
  <c r="J221" i="3"/>
  <c r="N22" i="3" l="1"/>
  <c r="S23" i="3"/>
  <c r="AC23" i="3" s="1"/>
  <c r="AC73" i="3"/>
  <c r="S72" i="3"/>
  <c r="S71" i="3"/>
  <c r="N5" i="3"/>
  <c r="S6" i="3"/>
  <c r="AC6" i="3" s="1"/>
  <c r="AC144" i="3"/>
  <c r="AC145" i="3"/>
  <c r="AC205" i="3"/>
  <c r="R73" i="3"/>
  <c r="Q73" i="3"/>
  <c r="D15" i="2"/>
  <c r="Q206" i="3"/>
  <c r="R206" i="3"/>
  <c r="Q109" i="3"/>
  <c r="R109" i="3"/>
  <c r="Q156" i="3"/>
  <c r="R156" i="3"/>
  <c r="Q92" i="3"/>
  <c r="R92" i="3"/>
  <c r="Q145" i="3"/>
  <c r="R145" i="3"/>
  <c r="R119" i="3"/>
  <c r="Q119" i="3"/>
  <c r="S22" i="3" l="1"/>
  <c r="AC22" i="3" s="1"/>
  <c r="AC72" i="3"/>
  <c r="S5" i="3"/>
  <c r="AC5" i="3" s="1"/>
  <c r="N221" i="3"/>
  <c r="AC3" i="3"/>
  <c r="AC71" i="3"/>
  <c r="AC204" i="3"/>
  <c r="R108" i="3"/>
  <c r="Q108" i="3"/>
  <c r="Q72" i="3"/>
  <c r="R72" i="3"/>
  <c r="R5" i="3"/>
  <c r="Q5" i="3"/>
  <c r="Q205" i="3"/>
  <c r="R205" i="3"/>
  <c r="Q91" i="3"/>
  <c r="R91" i="3"/>
  <c r="Q6" i="3"/>
  <c r="R6" i="3"/>
  <c r="R144" i="3"/>
  <c r="Q144" i="3"/>
  <c r="E13" i="2"/>
  <c r="E12" i="2" s="1"/>
  <c r="E25" i="2" s="1"/>
  <c r="D14" i="2"/>
  <c r="D25" i="2" s="1"/>
  <c r="R9" i="3"/>
  <c r="Q9" i="3"/>
  <c r="X4" i="3" l="1"/>
  <c r="S221" i="3"/>
  <c r="AC221" i="3"/>
  <c r="Q204" i="3"/>
  <c r="R204" i="3"/>
  <c r="R71" i="3"/>
  <c r="Q71" i="3"/>
  <c r="R221" i="3" l="1"/>
  <c r="Q221" i="3"/>
  <c r="B19" i="2"/>
  <c r="B18" i="2" s="1"/>
  <c r="B25" i="2" s="1"/>
  <c r="B26" i="2" l="1"/>
  <c r="F6" i="1" s="1"/>
  <c r="G9" i="1"/>
  <c r="H9" i="1" l="1"/>
  <c r="H8" i="1" s="1"/>
  <c r="G8" i="1"/>
  <c r="H6" i="1"/>
  <c r="H5" i="1" s="1"/>
  <c r="G6" i="1"/>
  <c r="G5" i="1" s="1"/>
  <c r="F5" i="1"/>
  <c r="F11" i="1" l="1"/>
  <c r="F21" i="1" s="1"/>
  <c r="H11" i="1"/>
  <c r="H21" i="1" s="1"/>
  <c r="G11" i="1"/>
  <c r="G21" i="1" s="1"/>
</calcChain>
</file>

<file path=xl/sharedStrings.xml><?xml version="1.0" encoding="utf-8"?>
<sst xmlns="http://schemas.openxmlformats.org/spreadsheetml/2006/main" count="284" uniqueCount="161">
  <si>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</si>
  <si>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</si>
  <si>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</si>
  <si>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</si>
  <si>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</si>
  <si>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</si>
  <si>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</si>
  <si>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</si>
  <si>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</si>
  <si>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</si>
  <si>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</si>
  <si>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</si>
  <si>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</si>
  <si>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</si>
  <si>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</si>
  <si>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</si>
  <si>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</si>
  <si>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</si>
  <si>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</si>
  <si>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</si>
  <si>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</si>
  <si>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</si>
  <si>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</si>
  <si>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</si>
  <si>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</si>
  <si>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</si>
  <si>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</si>
  <si>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</si>
  <si>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</si>
  <si>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</si>
  <si>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</si>
  <si>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</si>
  <si>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</si>
  <si>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</si>
  <si>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</si>
  <si>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</si>
  <si>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</si>
  <si>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</si>
  <si>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</si>
  <si>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PRIHODI UKUPNO</t>
  </si>
  <si>
    <t>RASHODI UKUPNO</t>
  </si>
  <si>
    <t>Plaće za redovan rad</t>
  </si>
  <si>
    <t>Plaće za prekovremeni rad</t>
  </si>
  <si>
    <t>Plaće za posebne uvjete rada</t>
  </si>
  <si>
    <t>Doprinosi za obvezno zdr.osiguranje</t>
  </si>
  <si>
    <t>Službena putovanja</t>
  </si>
  <si>
    <t>Naknade za prijevoz, rad na terenu</t>
  </si>
  <si>
    <t>Stručno usavršavanje zaposlenika</t>
  </si>
  <si>
    <t>Materijal i sirovine</t>
  </si>
  <si>
    <t>Energija</t>
  </si>
  <si>
    <t>Sitni inventar i auto-gume</t>
  </si>
  <si>
    <t>Komunalne usluge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</si>
  <si>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</si>
  <si>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</si>
  <si>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</si>
  <si>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</si>
  <si>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</si>
  <si>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Premije osiguranja</t>
  </si>
  <si>
    <t>Reprezentacija</t>
  </si>
  <si>
    <t>Uredska oprema i namještaj</t>
  </si>
  <si>
    <t>Knjige u knjižnicama</t>
  </si>
  <si>
    <t>UKUPNO:</t>
  </si>
  <si>
    <t>PROJEKCIJA PLANA ZA 2017.</t>
  </si>
  <si>
    <t>Usluge promidžbe i informiranja</t>
  </si>
  <si>
    <t>Opći prihodi i primici - županijski proračun</t>
  </si>
  <si>
    <t>Opći prihodi i primici
- županijski proračun</t>
  </si>
  <si>
    <t>Namjenski primici
od zaduživanja</t>
  </si>
  <si>
    <t>Doprinosi za obvezno zdr. osiguranje</t>
  </si>
  <si>
    <t>Doprinosi za obv. osig. u slučaju nezaposlenosti</t>
  </si>
  <si>
    <t>Plaće (bruto)</t>
  </si>
  <si>
    <t>Aktivnost A100001</t>
  </si>
  <si>
    <t>Aktivnost A100002</t>
  </si>
  <si>
    <t>Produženi boravak</t>
  </si>
  <si>
    <t>Uredski materijal i ostali materijalni rashodi</t>
  </si>
  <si>
    <t>Mat. i dijelovi za tekuće i invest. održavanje</t>
  </si>
  <si>
    <t>Školska kuhinja - učenici</t>
  </si>
  <si>
    <t>Službena radna i zaštitna odjeća i obuća</t>
  </si>
  <si>
    <t>Usluge telefona, pošte i prijevoza</t>
  </si>
  <si>
    <t>Usluge tekućeg i investicijskog održavanja</t>
  </si>
  <si>
    <t>Naknade ost. troš. osobama izvan rad. odnosa</t>
  </si>
  <si>
    <t>Tekući projekt T100002</t>
  </si>
  <si>
    <t>Program 1002</t>
  </si>
  <si>
    <t>Program 1001</t>
  </si>
  <si>
    <t>POJAČANI STANDARD U ŠKOLSTVU</t>
  </si>
  <si>
    <t>Učenička zadruga "Martinovac"</t>
  </si>
  <si>
    <t>Administrativno, tehničko i stručno osoblje</t>
  </si>
  <si>
    <t>Uređaji, strojevi i oprema za ostale namjene</t>
  </si>
  <si>
    <t>OŠ "IVAN BENKOVIĆ", Dugo Selo
OIB: 22113724208</t>
  </si>
  <si>
    <t>Rashodi poslovanja</t>
  </si>
  <si>
    <t>KAPITALNO ULAGANJE</t>
  </si>
  <si>
    <t>Natjecanja</t>
  </si>
  <si>
    <t>MINIMALNI STANDARD U OSNOVNOM ŠKOLSTVU - MATERIJALNI I FINANCIJSKI RASHODI</t>
  </si>
  <si>
    <t>Sitni inventar i auto gume</t>
  </si>
  <si>
    <t>Članarine i norme</t>
  </si>
  <si>
    <t>Pristojbe i naknade</t>
  </si>
  <si>
    <t>Bankarske usluge i usluge platnog prometa</t>
  </si>
  <si>
    <t>Branko Goleš, prof.</t>
  </si>
  <si>
    <t>Ravnatelj</t>
  </si>
  <si>
    <t>Izvor prihoda i
primitaka</t>
  </si>
  <si>
    <t xml:space="preserve">
Oznaka
računa iz
računskog plana</t>
  </si>
  <si>
    <t>Izradila:</t>
  </si>
  <si>
    <t>Voditelj računovodstva</t>
  </si>
  <si>
    <t>Limit - Opći troškovi 2016</t>
  </si>
  <si>
    <t>Limit - Energija 2016</t>
  </si>
  <si>
    <t>Limit - Zdravstvene i veterinarske usluge</t>
  </si>
  <si>
    <t xml:space="preserve">Limit - Investicijsko održavanje 2016 </t>
  </si>
  <si>
    <t>PRIPREME I DONOŠENJE AKTATA IZ DJELOKRUGA TIJELA</t>
  </si>
  <si>
    <t>Pomoći pror. korisnicima iz proračuna koji im nije nadležan - državni proračun</t>
  </si>
  <si>
    <t>Pomoći pror. korisnicima iz proračuna koji im nije nadležan - grad Dugo Selo</t>
  </si>
  <si>
    <t>Vlastiti
prihodi - od pruženih usluga</t>
  </si>
  <si>
    <t>Vlastiti
prihodi - od prodaje proizvoda i roba</t>
  </si>
  <si>
    <t>PROJEKCIJA PLANA ZA 2018.</t>
  </si>
  <si>
    <t>Zakupnine i najamnine</t>
  </si>
  <si>
    <t>Oprema škola</t>
  </si>
  <si>
    <t>Službena, radna i zaštitna odjeća i obuća</t>
  </si>
  <si>
    <t>Pomoćnici u nastavi</t>
  </si>
  <si>
    <t>Županijska stručna vijeća</t>
  </si>
  <si>
    <t>Naknade za rad predstavničkih i izvršnih tijela</t>
  </si>
  <si>
    <t>Stručno osposobljavanje bez zasnivanja radnog odnosa</t>
  </si>
  <si>
    <t>Naknade troškova osobama izvan radnog odnosa</t>
  </si>
  <si>
    <t>Naknade za korištenje privatnog automobila u posl</t>
  </si>
  <si>
    <t>Naknada za nezapošljavanje invalida</t>
  </si>
  <si>
    <t>Opći prihodi i primici - ostali</t>
  </si>
  <si>
    <t>Opći prihodi i primici</t>
  </si>
  <si>
    <t>Tekuće investicijsko održavanje</t>
  </si>
  <si>
    <t>OSTALE IZVANŠKOLSKE AKTIVNOSTI</t>
  </si>
  <si>
    <t>Ukupno prihodi i primici za 2019.</t>
  </si>
  <si>
    <t>Sportska i glazbena oprema</t>
  </si>
  <si>
    <t>Tekući projekt T100033</t>
  </si>
  <si>
    <t>ŠKOLSKA SHEMA</t>
  </si>
  <si>
    <t>Naknade građanima i kućanstvima iz EU sredstava-mlijeko</t>
  </si>
  <si>
    <t>Naknade građanima i kućanstvima iz EU sredstava-voće</t>
  </si>
  <si>
    <t>Naknade građanima  i kućanstvima na temelju osiguranja i druge naknade</t>
  </si>
  <si>
    <t>Ostale naknade građanima i kućanstvim iz proračuna</t>
  </si>
  <si>
    <t>Aktivnost A100006</t>
  </si>
  <si>
    <t>Aktivnost A100003</t>
  </si>
  <si>
    <t>Tekući projekt T100008</t>
  </si>
  <si>
    <t>Tekući projekt T100011</t>
  </si>
  <si>
    <t>Tekući projekt T100010</t>
  </si>
  <si>
    <t>Tekući projekt T100012</t>
  </si>
  <si>
    <t>Tekući projekt T100007</t>
  </si>
  <si>
    <t>Tekući projekt T100001</t>
  </si>
  <si>
    <t>2019.</t>
  </si>
  <si>
    <t xml:space="preserve">PROMJENA </t>
  </si>
  <si>
    <t xml:space="preserve">Pomoći </t>
  </si>
  <si>
    <t>Zatezne kamate nastale iz poslovnih odnosa</t>
  </si>
  <si>
    <t>Tekući projekt T100044</t>
  </si>
  <si>
    <t>Naknade građanima i kućanstvima u naravi</t>
  </si>
  <si>
    <t xml:space="preserve">FINANCIRANJE NABAVE UDŽBENIKA </t>
  </si>
  <si>
    <t>Poslovni objekti</t>
  </si>
  <si>
    <t>Energenti</t>
  </si>
  <si>
    <t>Tekući projektT100023</t>
  </si>
  <si>
    <t>PROVEDBA KURIKURALNE REFORME</t>
  </si>
  <si>
    <t>Jelena Volarić</t>
  </si>
  <si>
    <t>U Dugom Selu, 9.10.2019.</t>
  </si>
  <si>
    <t>PRIJEDLOG PLANA ZA 2019.</t>
  </si>
  <si>
    <t>PRIJEDLOG I.REBALANSA 2019</t>
  </si>
  <si>
    <t>PRIJEDLOG I.REBALANSA  FINANCIJSKOG PLANA OŠ "IVAN BENKOVIĆ" ZA 2019.
I PROJEKCIJA PLANA ZA 2020. I 2021. GODINU</t>
  </si>
  <si>
    <t>Prijedlog plana 
za 2019.</t>
  </si>
  <si>
    <t>Projekcija plana
za 2020.</t>
  </si>
  <si>
    <t>Projekcija plana 
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</si>
</sst>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  <charset val="238"/>
    </font>
    <font>
      <sz val="12"/>
      <color theme="0" tint="-4.9989318521683403E-2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E1E1FF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4" fillId="0" borderId="0"/>
    <xf numFmtId="0" fontId="37" fillId="0" borderId="0"/>
    <xf numFmtId="0" fontId="37" fillId="0" borderId="0"/>
  </cellStyleXfs>
  <cellXfs count="234">
    <xf numFmtId="0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15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0" xfId="0" quotePrefix="1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/>
    <xf numFmtId="0" fontId="29" fillId="18" borderId="0" xfId="0" applyNumberFormat="1" applyFont="1" applyFill="1" applyBorder="1" applyAlignment="1" applyProtection="1">
      <alignment horizontal="center"/>
    </xf>
    <xf numFmtId="0" fontId="30" fillId="18" borderId="0" xfId="0" applyNumberFormat="1" applyFont="1" applyFill="1" applyBorder="1" applyAlignment="1" applyProtection="1">
      <alignment wrapText="1"/>
    </xf>
    <xf numFmtId="0" fontId="30" fillId="18" borderId="0" xfId="0" applyNumberFormat="1" applyFont="1" applyFill="1" applyBorder="1" applyAlignment="1" applyProtection="1"/>
    <xf numFmtId="3" fontId="22" fillId="0" borderId="11" xfId="0" applyNumberFormat="1" applyFont="1" applyBorder="1" applyAlignment="1">
      <alignment horizontal="right" vertical="center" indent="1"/>
    </xf>
    <xf numFmtId="1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" fontId="27" fillId="19" borderId="16" xfId="0" applyNumberFormat="1" applyFont="1" applyFill="1" applyBorder="1" applyAlignment="1">
      <alignment horizontal="left" vertical="center" wrapText="1" indent="1"/>
    </xf>
    <xf numFmtId="1" fontId="27" fillId="19" borderId="20" xfId="0" applyNumberFormat="1" applyFont="1" applyFill="1" applyBorder="1" applyAlignment="1">
      <alignment horizontal="right" vertical="center" wrapText="1" indent="1"/>
    </xf>
    <xf numFmtId="0" fontId="26" fillId="0" borderId="0" xfId="0" applyFont="1" applyFill="1" applyAlignment="1">
      <alignment vertical="center"/>
    </xf>
    <xf numFmtId="0" fontId="23" fillId="23" borderId="11" xfId="0" applyNumberFormat="1" applyFont="1" applyFill="1" applyBorder="1" applyAlignment="1" applyProtection="1">
      <alignment horizontal="center" vertical="center" wrapText="1"/>
    </xf>
    <xf numFmtId="0" fontId="28" fillId="23" borderId="11" xfId="0" applyNumberFormat="1" applyFont="1" applyFill="1" applyBorder="1" applyAlignment="1" applyProtection="1">
      <alignment horizontal="center" vertical="center" wrapText="1"/>
    </xf>
    <xf numFmtId="0" fontId="18" fillId="26" borderId="0" xfId="0" applyNumberFormat="1" applyFont="1" applyFill="1" applyBorder="1" applyAlignment="1" applyProtection="1">
      <alignment horizontal="left" vertical="center" wrapText="1" indent="1"/>
    </xf>
    <xf numFmtId="0" fontId="21" fillId="26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30" fillId="0" borderId="19" xfId="0" applyNumberFormat="1" applyFont="1" applyFill="1" applyBorder="1" applyAlignment="1" applyProtection="1"/>
    <xf numFmtId="3" fontId="22" fillId="22" borderId="11" xfId="0" applyNumberFormat="1" applyFont="1" applyFill="1" applyBorder="1" applyAlignment="1">
      <alignment horizontal="right" vertical="center" indent="1"/>
    </xf>
    <xf numFmtId="3" fontId="22" fillId="25" borderId="11" xfId="0" applyNumberFormat="1" applyFont="1" applyFill="1" applyBorder="1" applyAlignment="1" applyProtection="1">
      <alignment horizontal="right" vertical="center" wrapText="1" indent="1"/>
    </xf>
    <xf numFmtId="0" fontId="24" fillId="25" borderId="15" xfId="0" applyFont="1" applyFill="1" applyBorder="1" applyAlignment="1">
      <alignment horizontal="left" vertical="center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1" fontId="27" fillId="22" borderId="13" xfId="0" applyNumberFormat="1" applyFont="1" applyFill="1" applyBorder="1" applyAlignment="1">
      <alignment horizontal="left" vertical="center" wrapText="1" indent="1"/>
    </xf>
    <xf numFmtId="3" fontId="22" fillId="25" borderId="15" xfId="0" applyNumberFormat="1" applyFont="1" applyFill="1" applyBorder="1" applyAlignment="1">
      <alignment horizontal="right" vertical="center" indent="1"/>
    </xf>
    <xf numFmtId="1" fontId="27" fillId="25" borderId="13" xfId="0" applyNumberFormat="1" applyFont="1" applyFill="1" applyBorder="1" applyAlignment="1">
      <alignment horizontal="left" vertical="center" wrapText="1" indent="1"/>
    </xf>
    <xf numFmtId="3" fontId="26" fillId="25" borderId="14" xfId="0" applyNumberFormat="1" applyFont="1" applyFill="1" applyBorder="1" applyAlignment="1">
      <alignment horizontal="right" vertical="center" indent="1"/>
    </xf>
    <xf numFmtId="3" fontId="26" fillId="25" borderId="13" xfId="0" applyNumberFormat="1" applyFont="1" applyFill="1" applyBorder="1" applyAlignment="1">
      <alignment horizontal="right" vertical="center" indent="1"/>
    </xf>
    <xf numFmtId="1" fontId="26" fillId="0" borderId="24" xfId="0" applyNumberFormat="1" applyFont="1" applyFill="1" applyBorder="1" applyAlignment="1">
      <alignment horizontal="left" vertical="center" wrapText="1" indent="1"/>
    </xf>
    <xf numFmtId="3" fontId="26" fillId="0" borderId="25" xfId="0" applyNumberFormat="1" applyFont="1" applyFill="1" applyBorder="1" applyAlignment="1">
      <alignment horizontal="right" vertical="center" wrapText="1" indent="1"/>
    </xf>
    <xf numFmtId="1" fontId="26" fillId="0" borderId="26" xfId="0" applyNumberFormat="1" applyFont="1" applyFill="1" applyBorder="1" applyAlignment="1">
      <alignment horizontal="left" vertical="center" wrapText="1" indent="1"/>
    </xf>
    <xf numFmtId="3" fontId="26" fillId="0" borderId="27" xfId="0" applyNumberFormat="1" applyFont="1" applyFill="1" applyBorder="1" applyAlignment="1">
      <alignment horizontal="right" vertical="center" wrapText="1" indent="1"/>
    </xf>
    <xf numFmtId="3" fontId="26" fillId="0" borderId="27" xfId="0" applyNumberFormat="1" applyFont="1" applyFill="1" applyBorder="1" applyAlignment="1">
      <alignment horizontal="right" vertical="center" indent="1"/>
    </xf>
    <xf numFmtId="1" fontId="26" fillId="0" borderId="26" xfId="0" applyNumberFormat="1" applyFont="1" applyBorder="1" applyAlignment="1">
      <alignment horizontal="left" vertical="center" wrapText="1" indent="1"/>
    </xf>
    <xf numFmtId="3" fontId="26" fillId="0" borderId="27" xfId="0" applyNumberFormat="1" applyFont="1" applyBorder="1" applyAlignment="1">
      <alignment horizontal="right" vertical="center" indent="1"/>
    </xf>
    <xf numFmtId="1" fontId="26" fillId="0" borderId="28" xfId="0" applyNumberFormat="1" applyFont="1" applyBorder="1" applyAlignment="1">
      <alignment horizontal="left" vertical="center" wrapText="1" indent="1"/>
    </xf>
    <xf numFmtId="3" fontId="26" fillId="0" borderId="29" xfId="0" applyNumberFormat="1" applyFont="1" applyBorder="1" applyAlignment="1">
      <alignment horizontal="right" vertical="center" indent="1"/>
    </xf>
    <xf numFmtId="0" fontId="30" fillId="0" borderId="0" xfId="0" applyNumberFormat="1" applyFont="1" applyFill="1" applyBorder="1" applyAlignment="1" applyProtection="1">
      <alignment horizontal="right" wrapText="1" indent="2"/>
    </xf>
    <xf numFmtId="0" fontId="23" fillId="22" borderId="31" xfId="0" applyNumberFormat="1" applyFont="1" applyFill="1" applyBorder="1" applyAlignment="1" applyProtection="1">
      <alignment horizontal="left" vertical="center" indent="1"/>
    </xf>
    <xf numFmtId="3" fontId="23" fillId="22" borderId="31" xfId="0" applyNumberFormat="1" applyFont="1" applyFill="1" applyBorder="1" applyAlignment="1" applyProtection="1">
      <alignment horizontal="right" vertical="center" indent="1"/>
    </xf>
    <xf numFmtId="0" fontId="23" fillId="25" borderId="32" xfId="0" applyNumberFormat="1" applyFont="1" applyFill="1" applyBorder="1" applyAlignment="1" applyProtection="1">
      <alignment horizontal="left" vertical="center" indent="1"/>
    </xf>
    <xf numFmtId="0" fontId="23" fillId="25" borderId="32" xfId="0" applyNumberFormat="1" applyFont="1" applyFill="1" applyBorder="1" applyAlignment="1" applyProtection="1">
      <alignment horizontal="left" vertical="center" wrapText="1" indent="1"/>
    </xf>
    <xf numFmtId="3" fontId="23" fillId="25" borderId="32" xfId="0" applyNumberFormat="1" applyFont="1" applyFill="1" applyBorder="1" applyAlignment="1" applyProtection="1">
      <alignment horizontal="right" vertical="center" indent="1"/>
    </xf>
    <xf numFmtId="0" fontId="23" fillId="23" borderId="32" xfId="0" applyNumberFormat="1" applyFont="1" applyFill="1" applyBorder="1" applyAlignment="1" applyProtection="1">
      <alignment horizontal="left" vertical="center" wrapText="1" indent="1"/>
    </xf>
    <xf numFmtId="3" fontId="23" fillId="23" borderId="32" xfId="0" applyNumberFormat="1" applyFont="1" applyFill="1" applyBorder="1" applyAlignment="1" applyProtection="1">
      <alignment horizontal="right" vertical="center" indent="1"/>
    </xf>
    <xf numFmtId="0" fontId="23" fillId="20" borderId="32" xfId="0" applyNumberFormat="1" applyFont="1" applyFill="1" applyBorder="1" applyAlignment="1" applyProtection="1">
      <alignment horizontal="left" vertical="center" wrapText="1" indent="1"/>
    </xf>
    <xf numFmtId="3" fontId="23" fillId="20" borderId="32" xfId="0" applyNumberFormat="1" applyFont="1" applyFill="1" applyBorder="1" applyAlignment="1" applyProtection="1">
      <alignment horizontal="right" vertical="center" indent="1"/>
    </xf>
    <xf numFmtId="0" fontId="23" fillId="21" borderId="32" xfId="0" applyNumberFormat="1" applyFont="1" applyFill="1" applyBorder="1" applyAlignment="1" applyProtection="1">
      <alignment horizontal="left" vertical="center" wrapText="1" indent="1"/>
    </xf>
    <xf numFmtId="3" fontId="23" fillId="21" borderId="32" xfId="0" applyNumberFormat="1" applyFont="1" applyFill="1" applyBorder="1" applyAlignment="1" applyProtection="1">
      <alignment horizontal="right" vertical="center" indent="1"/>
    </xf>
    <xf numFmtId="0" fontId="19" fillId="0" borderId="32" xfId="0" applyNumberFormat="1" applyFont="1" applyFill="1" applyBorder="1" applyAlignment="1" applyProtection="1">
      <alignment horizontal="left" vertical="center" wrapText="1" indent="1"/>
    </xf>
    <xf numFmtId="3" fontId="19" fillId="0" borderId="32" xfId="0" applyNumberFormat="1" applyFont="1" applyFill="1" applyBorder="1" applyAlignment="1" applyProtection="1">
      <alignment horizontal="right" vertical="center" indent="1"/>
    </xf>
    <xf numFmtId="0" fontId="23" fillId="22" borderId="32" xfId="0" applyNumberFormat="1" applyFont="1" applyFill="1" applyBorder="1" applyAlignment="1" applyProtection="1">
      <alignment horizontal="left" vertical="center" indent="1"/>
    </xf>
    <xf numFmtId="0" fontId="23" fillId="22" borderId="32" xfId="0" applyNumberFormat="1" applyFont="1" applyFill="1" applyBorder="1" applyAlignment="1" applyProtection="1">
      <alignment horizontal="left" vertical="center" wrapText="1" indent="1"/>
    </xf>
    <xf numFmtId="3" fontId="23" fillId="22" borderId="32" xfId="0" applyNumberFormat="1" applyFont="1" applyFill="1" applyBorder="1" applyAlignment="1" applyProtection="1">
      <alignment horizontal="right" vertical="center" indent="1"/>
    </xf>
    <xf numFmtId="0" fontId="21" fillId="26" borderId="32" xfId="0" applyNumberFormat="1" applyFont="1" applyFill="1" applyBorder="1" applyAlignment="1" applyProtection="1">
      <alignment vertical="center"/>
    </xf>
    <xf numFmtId="3" fontId="23" fillId="23" borderId="32" xfId="0" applyNumberFormat="1" applyFont="1" applyFill="1" applyBorder="1" applyAlignment="1" applyProtection="1">
      <alignment horizontal="right" indent="1"/>
    </xf>
    <xf numFmtId="3" fontId="23" fillId="20" borderId="32" xfId="0" applyNumberFormat="1" applyFont="1" applyFill="1" applyBorder="1" applyAlignment="1" applyProtection="1">
      <alignment horizontal="right" indent="1"/>
    </xf>
    <xf numFmtId="3" fontId="23" fillId="21" borderId="32" xfId="0" applyNumberFormat="1" applyFont="1" applyFill="1" applyBorder="1" applyAlignment="1" applyProtection="1">
      <alignment horizontal="right" indent="1"/>
    </xf>
    <xf numFmtId="3" fontId="19" fillId="0" borderId="32" xfId="0" applyNumberFormat="1" applyFont="1" applyFill="1" applyBorder="1" applyAlignment="1" applyProtection="1">
      <alignment horizontal="right" indent="1"/>
    </xf>
    <xf numFmtId="3" fontId="22" fillId="24" borderId="33" xfId="0" applyNumberFormat="1" applyFont="1" applyFill="1" applyBorder="1" applyAlignment="1" applyProtection="1">
      <alignment horizontal="right" vertical="center" indent="1"/>
    </xf>
    <xf numFmtId="4" fontId="33" fillId="27" borderId="11" xfId="0" applyNumberFormat="1" applyFont="1" applyFill="1" applyBorder="1" applyAlignment="1">
      <alignment horizontal="right" wrapText="1"/>
    </xf>
    <xf numFmtId="4" fontId="33" fillId="27" borderId="11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  <xf numFmtId="0" fontId="32" fillId="0" borderId="11" xfId="0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0" fontId="32" fillId="0" borderId="0" xfId="0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>
      <alignment horizontal="right" wrapText="1"/>
    </xf>
    <xf numFmtId="4" fontId="33" fillId="0" borderId="0" xfId="0" applyNumberFormat="1" applyFont="1" applyFill="1" applyBorder="1" applyAlignment="1">
      <alignment horizontal="right"/>
    </xf>
    <xf numFmtId="4" fontId="33" fillId="27" borderId="11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9" fillId="28" borderId="32" xfId="0" applyNumberFormat="1" applyFont="1" applyFill="1" applyBorder="1" applyAlignment="1" applyProtection="1">
      <alignment horizontal="left" vertical="center" wrapText="1" indent="1"/>
    </xf>
    <xf numFmtId="3" fontId="19" fillId="28" borderId="32" xfId="0" applyNumberFormat="1" applyFont="1" applyFill="1" applyBorder="1" applyAlignment="1" applyProtection="1">
      <alignment horizontal="right" vertical="center" indent="1"/>
    </xf>
    <xf numFmtId="3" fontId="23" fillId="28" borderId="0" xfId="0" applyNumberFormat="1" applyFont="1" applyFill="1" applyBorder="1" applyAlignment="1" applyProtection="1"/>
    <xf numFmtId="0" fontId="19" fillId="28" borderId="0" xfId="0" applyNumberFormat="1" applyFont="1" applyFill="1" applyBorder="1" applyAlignment="1" applyProtection="1"/>
    <xf numFmtId="4" fontId="19" fillId="0" borderId="32" xfId="0" applyNumberFormat="1" applyFont="1" applyFill="1" applyBorder="1" applyAlignment="1" applyProtection="1">
      <alignment horizontal="right" vertical="center" indent="1"/>
    </xf>
    <xf numFmtId="4" fontId="23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0" fontId="28" fillId="23" borderId="21" xfId="0" applyNumberFormat="1" applyFont="1" applyFill="1" applyBorder="1" applyAlignment="1" applyProtection="1">
      <alignment horizontal="center" vertical="center" wrapText="1"/>
    </xf>
    <xf numFmtId="3" fontId="35" fillId="0" borderId="32" xfId="0" applyNumberFormat="1" applyFont="1" applyFill="1" applyBorder="1" applyAlignment="1" applyProtection="1">
      <alignment horizontal="right" vertical="center" indent="1"/>
    </xf>
    <xf numFmtId="3" fontId="36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3" fontId="35" fillId="29" borderId="32" xfId="0" applyNumberFormat="1" applyFont="1" applyFill="1" applyBorder="1" applyAlignment="1" applyProtection="1">
      <alignment horizontal="right" vertical="center" indent="1"/>
    </xf>
    <xf numFmtId="3" fontId="36" fillId="29" borderId="0" xfId="0" applyNumberFormat="1" applyFont="1" applyFill="1" applyBorder="1" applyAlignment="1" applyProtection="1"/>
    <xf numFmtId="0" fontId="35" fillId="29" borderId="0" xfId="0" applyNumberFormat="1" applyFont="1" applyFill="1" applyBorder="1" applyAlignment="1" applyProtection="1"/>
    <xf numFmtId="0" fontId="18" fillId="26" borderId="31" xfId="0" applyNumberFormat="1" applyFont="1" applyFill="1" applyBorder="1" applyAlignment="1" applyProtection="1">
      <alignment horizontal="left" vertical="center" indent="1"/>
    </xf>
    <xf numFmtId="0" fontId="21" fillId="26" borderId="31" xfId="0" applyNumberFormat="1" applyFont="1" applyFill="1" applyBorder="1" applyAlignment="1" applyProtection="1">
      <alignment vertical="center"/>
    </xf>
    <xf numFmtId="0" fontId="19" fillId="0" borderId="33" xfId="0" applyNumberFormat="1" applyFont="1" applyFill="1" applyBorder="1" applyAlignment="1" applyProtection="1">
      <alignment horizontal="left" vertical="center" wrapText="1" indent="1"/>
    </xf>
    <xf numFmtId="3" fontId="19" fillId="0" borderId="33" xfId="0" applyNumberFormat="1" applyFont="1" applyFill="1" applyBorder="1" applyAlignment="1" applyProtection="1">
      <alignment horizontal="right" vertical="center" indent="1"/>
    </xf>
    <xf numFmtId="0" fontId="36" fillId="21" borderId="35" xfId="0" applyNumberFormat="1" applyFont="1" applyFill="1" applyBorder="1" applyAlignment="1" applyProtection="1">
      <alignment horizontal="left" wrapText="1" indent="3"/>
    </xf>
    <xf numFmtId="0" fontId="36" fillId="21" borderId="35" xfId="0" applyNumberFormat="1" applyFont="1" applyFill="1" applyBorder="1" applyAlignment="1" applyProtection="1">
      <alignment horizontal="left" vertical="center" wrapText="1" indent="1"/>
    </xf>
    <xf numFmtId="3" fontId="36" fillId="21" borderId="35" xfId="0" applyNumberFormat="1" applyFont="1" applyFill="1" applyBorder="1" applyAlignment="1" applyProtection="1">
      <alignment horizontal="right" vertical="center" indent="1"/>
    </xf>
    <xf numFmtId="0" fontId="35" fillId="29" borderId="35" xfId="0" applyNumberFormat="1" applyFont="1" applyFill="1" applyBorder="1" applyAlignment="1" applyProtection="1">
      <alignment horizontal="left" wrapText="1" indent="3"/>
    </xf>
    <xf numFmtId="0" fontId="19" fillId="0" borderId="35" xfId="0" applyNumberFormat="1" applyFont="1" applyFill="1" applyBorder="1" applyAlignment="1" applyProtection="1">
      <alignment horizontal="left" vertical="center" wrapText="1" indent="1"/>
    </xf>
    <xf numFmtId="3" fontId="36" fillId="29" borderId="35" xfId="0" applyNumberFormat="1" applyFont="1" applyFill="1" applyBorder="1" applyAlignment="1" applyProtection="1">
      <alignment horizontal="right" vertical="center" indent="1"/>
    </xf>
    <xf numFmtId="0" fontId="19" fillId="0" borderId="35" xfId="0" applyNumberFormat="1" applyFont="1" applyFill="1" applyBorder="1" applyAlignment="1" applyProtection="1">
      <alignment horizontal="left" indent="3"/>
    </xf>
    <xf numFmtId="0" fontId="23" fillId="23" borderId="36" xfId="0" applyNumberFormat="1" applyFont="1" applyFill="1" applyBorder="1" applyAlignment="1" applyProtection="1">
      <alignment horizontal="center" vertical="center" wrapText="1"/>
    </xf>
    <xf numFmtId="0" fontId="23" fillId="23" borderId="34" xfId="0" applyNumberFormat="1" applyFont="1" applyFill="1" applyBorder="1" applyAlignment="1" applyProtection="1">
      <alignment horizontal="center" vertical="center" wrapText="1"/>
    </xf>
    <xf numFmtId="0" fontId="23" fillId="23" borderId="37" xfId="0" applyNumberFormat="1" applyFont="1" applyFill="1" applyBorder="1" applyAlignment="1" applyProtection="1">
      <alignment horizontal="center" vertical="center" wrapText="1"/>
    </xf>
    <xf numFmtId="0" fontId="28" fillId="23" borderId="34" xfId="0" applyNumberFormat="1" applyFont="1" applyFill="1" applyBorder="1" applyAlignment="1" applyProtection="1">
      <alignment horizontal="center" vertical="center" wrapText="1"/>
    </xf>
    <xf numFmtId="0" fontId="28" fillId="23" borderId="38" xfId="0" applyNumberFormat="1" applyFont="1" applyFill="1" applyBorder="1" applyAlignment="1" applyProtection="1">
      <alignment horizontal="center" vertical="center" wrapText="1"/>
    </xf>
    <xf numFmtId="0" fontId="18" fillId="26" borderId="39" xfId="0" applyNumberFormat="1" applyFont="1" applyFill="1" applyBorder="1" applyAlignment="1" applyProtection="1">
      <alignment horizontal="center" vertical="center"/>
    </xf>
    <xf numFmtId="0" fontId="21" fillId="26" borderId="40" xfId="0" applyNumberFormat="1" applyFont="1" applyFill="1" applyBorder="1" applyAlignment="1" applyProtection="1">
      <alignment vertical="center"/>
    </xf>
    <xf numFmtId="0" fontId="23" fillId="22" borderId="41" xfId="0" applyNumberFormat="1" applyFont="1" applyFill="1" applyBorder="1" applyAlignment="1" applyProtection="1">
      <alignment horizontal="left" vertical="center" indent="1"/>
    </xf>
    <xf numFmtId="3" fontId="23" fillId="22" borderId="42" xfId="0" applyNumberFormat="1" applyFont="1" applyFill="1" applyBorder="1" applyAlignment="1" applyProtection="1">
      <alignment horizontal="right" vertical="center" indent="1"/>
    </xf>
    <xf numFmtId="0" fontId="23" fillId="25" borderId="43" xfId="0" applyNumberFormat="1" applyFont="1" applyFill="1" applyBorder="1" applyAlignment="1" applyProtection="1">
      <alignment horizontal="left" vertical="center" indent="1"/>
    </xf>
    <xf numFmtId="3" fontId="23" fillId="25" borderId="44" xfId="0" applyNumberFormat="1" applyFont="1" applyFill="1" applyBorder="1" applyAlignment="1" applyProtection="1">
      <alignment horizontal="right" vertical="center" indent="1"/>
    </xf>
    <xf numFmtId="0" fontId="23" fillId="23" borderId="43" xfId="0" applyNumberFormat="1" applyFont="1" applyFill="1" applyBorder="1" applyAlignment="1" applyProtection="1">
      <alignment horizontal="left" indent="3"/>
    </xf>
    <xf numFmtId="3" fontId="23" fillId="23" borderId="44" xfId="0" applyNumberFormat="1" applyFont="1" applyFill="1" applyBorder="1" applyAlignment="1" applyProtection="1">
      <alignment horizontal="right" vertical="center" indent="1"/>
    </xf>
    <xf numFmtId="0" fontId="23" fillId="20" borderId="43" xfId="0" applyNumberFormat="1" applyFont="1" applyFill="1" applyBorder="1" applyAlignment="1" applyProtection="1">
      <alignment horizontal="left" indent="3"/>
    </xf>
    <xf numFmtId="3" fontId="23" fillId="20" borderId="44" xfId="0" applyNumberFormat="1" applyFont="1" applyFill="1" applyBorder="1" applyAlignment="1" applyProtection="1">
      <alignment horizontal="right" vertical="center" indent="1"/>
    </xf>
    <xf numFmtId="0" fontId="23" fillId="21" borderId="43" xfId="0" applyNumberFormat="1" applyFont="1" applyFill="1" applyBorder="1" applyAlignment="1" applyProtection="1">
      <alignment horizontal="left" indent="3"/>
    </xf>
    <xf numFmtId="3" fontId="23" fillId="21" borderId="44" xfId="0" applyNumberFormat="1" applyFont="1" applyFill="1" applyBorder="1" applyAlignment="1" applyProtection="1">
      <alignment horizontal="right" vertical="center" indent="1"/>
    </xf>
    <xf numFmtId="0" fontId="19" fillId="0" borderId="43" xfId="0" applyNumberFormat="1" applyFont="1" applyFill="1" applyBorder="1" applyAlignment="1" applyProtection="1">
      <alignment horizontal="left" indent="3"/>
    </xf>
    <xf numFmtId="3" fontId="19" fillId="0" borderId="44" xfId="0" applyNumberFormat="1" applyFont="1" applyFill="1" applyBorder="1" applyAlignment="1" applyProtection="1">
      <alignment horizontal="right" vertical="center" indent="1"/>
    </xf>
    <xf numFmtId="0" fontId="23" fillId="22" borderId="43" xfId="0" applyNumberFormat="1" applyFont="1" applyFill="1" applyBorder="1" applyAlignment="1" applyProtection="1">
      <alignment horizontal="left" vertical="center" indent="1"/>
    </xf>
    <xf numFmtId="3" fontId="23" fillId="22" borderId="44" xfId="0" applyNumberFormat="1" applyFont="1" applyFill="1" applyBorder="1" applyAlignment="1" applyProtection="1">
      <alignment horizontal="right" vertical="center" indent="1"/>
    </xf>
    <xf numFmtId="0" fontId="19" fillId="28" borderId="43" xfId="0" applyNumberFormat="1" applyFont="1" applyFill="1" applyBorder="1" applyAlignment="1" applyProtection="1">
      <alignment horizontal="left" indent="3"/>
    </xf>
    <xf numFmtId="3" fontId="19" fillId="28" borderId="44" xfId="0" applyNumberFormat="1" applyFont="1" applyFill="1" applyBorder="1" applyAlignment="1" applyProtection="1">
      <alignment horizontal="right" vertical="center" indent="1"/>
    </xf>
    <xf numFmtId="0" fontId="19" fillId="0" borderId="45" xfId="0" applyNumberFormat="1" applyFont="1" applyFill="1" applyBorder="1" applyAlignment="1" applyProtection="1">
      <alignment horizontal="left" indent="3"/>
    </xf>
    <xf numFmtId="3" fontId="19" fillId="0" borderId="46" xfId="0" applyNumberFormat="1" applyFont="1" applyFill="1" applyBorder="1" applyAlignment="1" applyProtection="1">
      <alignment horizontal="right" vertical="center" indent="1"/>
    </xf>
    <xf numFmtId="0" fontId="18" fillId="26" borderId="41" xfId="0" applyNumberFormat="1" applyFont="1" applyFill="1" applyBorder="1" applyAlignment="1" applyProtection="1">
      <alignment horizontal="center" vertical="center"/>
    </xf>
    <xf numFmtId="0" fontId="21" fillId="26" borderId="42" xfId="0" applyNumberFormat="1" applyFont="1" applyFill="1" applyBorder="1" applyAlignment="1" applyProtection="1">
      <alignment vertical="center"/>
    </xf>
    <xf numFmtId="3" fontId="23" fillId="23" borderId="44" xfId="0" applyNumberFormat="1" applyFont="1" applyFill="1" applyBorder="1" applyAlignment="1" applyProtection="1">
      <alignment horizontal="right" indent="1"/>
    </xf>
    <xf numFmtId="3" fontId="23" fillId="20" borderId="44" xfId="0" applyNumberFormat="1" applyFont="1" applyFill="1" applyBorder="1" applyAlignment="1" applyProtection="1">
      <alignment horizontal="right" indent="1"/>
    </xf>
    <xf numFmtId="3" fontId="23" fillId="21" borderId="44" xfId="0" applyNumberFormat="1" applyFont="1" applyFill="1" applyBorder="1" applyAlignment="1" applyProtection="1">
      <alignment horizontal="right" indent="1"/>
    </xf>
    <xf numFmtId="3" fontId="19" fillId="0" borderId="44" xfId="0" applyNumberFormat="1" applyFont="1" applyFill="1" applyBorder="1" applyAlignment="1" applyProtection="1">
      <alignment horizontal="right" indent="1"/>
    </xf>
    <xf numFmtId="0" fontId="23" fillId="20" borderId="43" xfId="0" applyNumberFormat="1" applyFont="1" applyFill="1" applyBorder="1" applyAlignment="1" applyProtection="1">
      <alignment horizontal="left" vertical="center" indent="3"/>
    </xf>
    <xf numFmtId="3" fontId="22" fillId="24" borderId="48" xfId="0" applyNumberFormat="1" applyFont="1" applyFill="1" applyBorder="1" applyAlignment="1" applyProtection="1">
      <alignment horizontal="right" vertical="center" indent="1"/>
    </xf>
    <xf numFmtId="3" fontId="22" fillId="24" borderId="49" xfId="0" applyNumberFormat="1" applyFont="1" applyFill="1" applyBorder="1" applyAlignment="1" applyProtection="1">
      <alignment horizontal="right" vertical="center" indent="1"/>
    </xf>
    <xf numFmtId="0" fontId="36" fillId="25" borderId="39" xfId="0" applyNumberFormat="1" applyFont="1" applyFill="1" applyBorder="1" applyAlignment="1" applyProtection="1">
      <alignment horizontal="left" wrapText="1" indent="3"/>
    </xf>
    <xf numFmtId="0" fontId="36" fillId="25" borderId="0" xfId="0" applyNumberFormat="1" applyFont="1" applyFill="1" applyBorder="1" applyAlignment="1" applyProtection="1">
      <alignment horizontal="left" vertical="center" wrapText="1" indent="1"/>
    </xf>
    <xf numFmtId="3" fontId="36" fillId="25" borderId="0" xfId="0" applyNumberFormat="1" applyFont="1" applyFill="1" applyBorder="1" applyAlignment="1" applyProtection="1">
      <alignment horizontal="right" vertical="center" indent="1"/>
    </xf>
    <xf numFmtId="3" fontId="36" fillId="25" borderId="40" xfId="0" applyNumberFormat="1" applyFont="1" applyFill="1" applyBorder="1" applyAlignment="1" applyProtection="1">
      <alignment horizontal="right" vertical="center" indent="1"/>
    </xf>
    <xf numFmtId="4" fontId="36" fillId="25" borderId="0" xfId="0" applyNumberFormat="1" applyFont="1" applyFill="1" applyBorder="1" applyAlignment="1" applyProtection="1">
      <alignment horizontal="right" vertical="center" indent="1"/>
    </xf>
    <xf numFmtId="4" fontId="36" fillId="21" borderId="35" xfId="0" applyNumberFormat="1" applyFont="1" applyFill="1" applyBorder="1" applyAlignment="1" applyProtection="1">
      <alignment horizontal="right" vertical="center" indent="1"/>
    </xf>
    <xf numFmtId="4" fontId="35" fillId="29" borderId="35" xfId="0" applyNumberFormat="1" applyFont="1" applyFill="1" applyBorder="1" applyAlignment="1" applyProtection="1">
      <alignment horizontal="right" vertical="center" indent="1"/>
    </xf>
    <xf numFmtId="4" fontId="22" fillId="24" borderId="48" xfId="0" applyNumberFormat="1" applyFont="1" applyFill="1" applyBorder="1" applyAlignment="1" applyProtection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indent="1"/>
    </xf>
    <xf numFmtId="4" fontId="26" fillId="25" borderId="14" xfId="0" applyNumberFormat="1" applyFont="1" applyFill="1" applyBorder="1" applyAlignment="1">
      <alignment horizontal="right" vertical="center" indent="1"/>
    </xf>
    <xf numFmtId="4" fontId="22" fillId="25" borderId="11" xfId="0" applyNumberFormat="1" applyFont="1" applyFill="1" applyBorder="1" applyAlignment="1" applyProtection="1">
      <alignment horizontal="right" vertical="center" wrapText="1" indent="1"/>
    </xf>
    <xf numFmtId="4" fontId="22" fillId="0" borderId="11" xfId="0" applyNumberFormat="1" applyFont="1" applyBorder="1" applyAlignment="1">
      <alignment horizontal="right" vertical="center" indent="1"/>
    </xf>
    <xf numFmtId="4" fontId="22" fillId="25" borderId="11" xfId="0" applyNumberFormat="1" applyFont="1" applyFill="1" applyBorder="1" applyAlignment="1">
      <alignment horizontal="right" vertical="center" indent="1"/>
    </xf>
    <xf numFmtId="4" fontId="22" fillId="0" borderId="11" xfId="0" applyNumberFormat="1" applyFont="1" applyFill="1" applyBorder="1" applyAlignment="1" applyProtection="1">
      <alignment horizontal="right" vertical="center" wrapText="1" indent="1"/>
    </xf>
    <xf numFmtId="0" fontId="19" fillId="21" borderId="32" xfId="0" applyNumberFormat="1" applyFont="1" applyFill="1" applyBorder="1" applyAlignment="1" applyProtection="1">
      <alignment horizontal="left" vertical="center" wrapText="1" indent="1"/>
    </xf>
    <xf numFmtId="3" fontId="19" fillId="21" borderId="32" xfId="0" applyNumberFormat="1" applyFont="1" applyFill="1" applyBorder="1" applyAlignment="1" applyProtection="1">
      <alignment horizontal="right" vertical="center" indent="1"/>
    </xf>
    <xf numFmtId="0" fontId="19" fillId="0" borderId="41" xfId="0" applyNumberFormat="1" applyFont="1" applyFill="1" applyBorder="1" applyAlignment="1" applyProtection="1">
      <alignment horizontal="left" indent="3"/>
    </xf>
    <xf numFmtId="0" fontId="19" fillId="0" borderId="31" xfId="0" applyNumberFormat="1" applyFont="1" applyFill="1" applyBorder="1" applyAlignment="1" applyProtection="1">
      <alignment horizontal="left" vertical="center" wrapText="1" indent="1"/>
    </xf>
    <xf numFmtId="4" fontId="19" fillId="0" borderId="31" xfId="0" applyNumberFormat="1" applyFont="1" applyFill="1" applyBorder="1" applyAlignment="1" applyProtection="1">
      <alignment horizontal="right" vertical="center" indent="1"/>
    </xf>
    <xf numFmtId="3" fontId="19" fillId="0" borderId="31" xfId="0" applyNumberFormat="1" applyFont="1" applyFill="1" applyBorder="1" applyAlignment="1" applyProtection="1">
      <alignment horizontal="right" vertical="center" indent="1"/>
    </xf>
    <xf numFmtId="3" fontId="19" fillId="0" borderId="42" xfId="0" applyNumberFormat="1" applyFont="1" applyFill="1" applyBorder="1" applyAlignment="1" applyProtection="1">
      <alignment horizontal="right" vertical="center" indent="1"/>
    </xf>
    <xf numFmtId="0" fontId="38" fillId="30" borderId="0" xfId="44" applyNumberFormat="1" applyFont="1" applyFill="1" applyBorder="1" applyAlignment="1">
      <alignment horizontal="left" vertical="center" wrapText="1" readingOrder="1"/>
    </xf>
    <xf numFmtId="3" fontId="35" fillId="31" borderId="31" xfId="0" applyNumberFormat="1" applyFont="1" applyFill="1" applyBorder="1" applyAlignment="1" applyProtection="1">
      <alignment horizontal="right" vertical="center" indent="1"/>
    </xf>
    <xf numFmtId="3" fontId="35" fillId="31" borderId="42" xfId="0" applyNumberFormat="1" applyFont="1" applyFill="1" applyBorder="1" applyAlignment="1" applyProtection="1">
      <alignment horizontal="right" vertical="center" indent="1"/>
    </xf>
    <xf numFmtId="0" fontId="36" fillId="31" borderId="31" xfId="0" applyNumberFormat="1" applyFont="1" applyFill="1" applyBorder="1" applyAlignment="1" applyProtection="1">
      <alignment horizontal="left" vertical="center" wrapText="1" indent="1"/>
    </xf>
    <xf numFmtId="4" fontId="36" fillId="31" borderId="31" xfId="0" applyNumberFormat="1" applyFont="1" applyFill="1" applyBorder="1" applyAlignment="1" applyProtection="1">
      <alignment horizontal="right" vertical="center" indent="1"/>
    </xf>
    <xf numFmtId="2" fontId="23" fillId="22" borderId="32" xfId="0" applyNumberFormat="1" applyFont="1" applyFill="1" applyBorder="1" applyAlignment="1" applyProtection="1">
      <alignment horizontal="right" vertical="center" indent="1"/>
    </xf>
    <xf numFmtId="3" fontId="19" fillId="20" borderId="32" xfId="0" applyNumberFormat="1" applyFont="1" applyFill="1" applyBorder="1" applyAlignment="1" applyProtection="1">
      <alignment horizontal="right" vertical="center" indent="1"/>
    </xf>
    <xf numFmtId="3" fontId="19" fillId="23" borderId="32" xfId="0" applyNumberFormat="1" applyFont="1" applyFill="1" applyBorder="1" applyAlignment="1" applyProtection="1">
      <alignment horizontal="right" vertical="center" indent="1"/>
    </xf>
    <xf numFmtId="3" fontId="23" fillId="29" borderId="32" xfId="0" applyNumberFormat="1" applyFont="1" applyFill="1" applyBorder="1" applyAlignment="1" applyProtection="1">
      <alignment horizontal="right" vertical="center" indent="1"/>
    </xf>
    <xf numFmtId="3" fontId="3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4" fillId="22" borderId="15" xfId="0" quotePrefix="1" applyNumberFormat="1" applyFont="1" applyFill="1" applyBorder="1" applyAlignment="1" applyProtection="1">
      <alignment horizontal="left" vertical="center" wrapText="1" indent="1"/>
    </xf>
    <xf numFmtId="0" fontId="25" fillId="22" borderId="10" xfId="0" applyNumberFormat="1" applyFont="1" applyFill="1" applyBorder="1" applyAlignment="1" applyProtection="1">
      <alignment horizontal="left" vertical="center" wrapText="1" indent="1"/>
    </xf>
    <xf numFmtId="0" fontId="24" fillId="0" borderId="15" xfId="0" applyNumberFormat="1" applyFont="1" applyFill="1" applyBorder="1" applyAlignment="1" applyProtection="1">
      <alignment horizontal="left" vertical="center" wrapText="1" indent="1"/>
    </xf>
    <xf numFmtId="0" fontId="25" fillId="0" borderId="10" xfId="0" applyNumberFormat="1" applyFont="1" applyFill="1" applyBorder="1" applyAlignment="1" applyProtection="1">
      <alignment horizontal="left" vertical="center" wrapText="1" indent="1"/>
    </xf>
    <xf numFmtId="0" fontId="24" fillId="0" borderId="15" xfId="0" quotePrefix="1" applyNumberFormat="1" applyFont="1" applyFill="1" applyBorder="1" applyAlignment="1" applyProtection="1">
      <alignment horizontal="left" vertical="center" wrapText="1" indent="1"/>
    </xf>
    <xf numFmtId="0" fontId="22" fillId="25" borderId="15" xfId="0" applyNumberFormat="1" applyFont="1" applyFill="1" applyBorder="1" applyAlignment="1" applyProtection="1">
      <alignment horizontal="left" vertical="center" wrapText="1" indent="1"/>
    </xf>
    <xf numFmtId="0" fontId="20" fillId="25" borderId="10" xfId="0" applyNumberFormat="1" applyFont="1" applyFill="1" applyBorder="1" applyAlignment="1" applyProtection="1">
      <alignment horizontal="left" vertical="center" wrapText="1" indent="1"/>
    </xf>
    <xf numFmtId="0" fontId="19" fillId="25" borderId="10" xfId="0" applyNumberFormat="1" applyFont="1" applyFill="1" applyBorder="1" applyAlignment="1" applyProtection="1">
      <alignment horizontal="left" vertical="center" inden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24" fillId="25" borderId="15" xfId="0" quotePrefix="1" applyNumberFormat="1" applyFont="1" applyFill="1" applyBorder="1" applyAlignment="1" applyProtection="1">
      <alignment horizontal="left" vertical="center" wrapText="1" indent="1"/>
    </xf>
    <xf numFmtId="0" fontId="25" fillId="25" borderId="10" xfId="0" applyNumberFormat="1" applyFont="1" applyFill="1" applyBorder="1" applyAlignment="1" applyProtection="1">
      <alignment horizontal="left" vertical="center" wrapText="1" indent="1"/>
    </xf>
    <xf numFmtId="0" fontId="26" fillId="0" borderId="10" xfId="0" applyNumberFormat="1" applyFont="1" applyFill="1" applyBorder="1" applyAlignment="1" applyProtection="1">
      <alignment horizontal="left" vertical="center" inden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24" fillId="0" borderId="15" xfId="0" quotePrefix="1" applyFont="1" applyBorder="1" applyAlignment="1">
      <alignment horizontal="left" vertical="center" indent="1"/>
    </xf>
    <xf numFmtId="0" fontId="26" fillId="0" borderId="10" xfId="0" applyNumberFormat="1" applyFont="1" applyFill="1" applyBorder="1" applyAlignment="1" applyProtection="1">
      <alignment horizontal="left" vertical="center" wrapText="1" indent="1"/>
    </xf>
    <xf numFmtId="0" fontId="24" fillId="25" borderId="15" xfId="0" applyNumberFormat="1" applyFont="1" applyFill="1" applyBorder="1" applyAlignment="1" applyProtection="1">
      <alignment horizontal="left" vertical="center" wrapText="1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4" fontId="27" fillId="22" borderId="14" xfId="0" applyNumberFormat="1" applyFont="1" applyFill="1" applyBorder="1" applyAlignment="1">
      <alignment horizontal="center" vertical="center"/>
    </xf>
    <xf numFmtId="4" fontId="27" fillId="22" borderId="17" xfId="0" applyNumberFormat="1" applyFont="1" applyFill="1" applyBorder="1" applyAlignment="1">
      <alignment horizontal="center" vertical="center"/>
    </xf>
    <xf numFmtId="4" fontId="27" fillId="22" borderId="18" xfId="0" applyNumberFormat="1" applyFont="1" applyFill="1" applyBorder="1" applyAlignment="1">
      <alignment horizontal="center" vertical="center"/>
    </xf>
    <xf numFmtId="0" fontId="24" fillId="22" borderId="14" xfId="0" applyFont="1" applyFill="1" applyBorder="1" applyAlignment="1">
      <alignment horizontal="center" vertical="center"/>
    </xf>
    <xf numFmtId="0" fontId="24" fillId="22" borderId="17" xfId="0" applyFont="1" applyFill="1" applyBorder="1" applyAlignment="1">
      <alignment horizontal="center" vertical="center"/>
    </xf>
    <xf numFmtId="0" fontId="24" fillId="22" borderId="18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horizontal="left" vertical="center" wrapText="1" indent="1"/>
    </xf>
    <xf numFmtId="0" fontId="29" fillId="0" borderId="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22" fillId="24" borderId="47" xfId="0" applyNumberFormat="1" applyFont="1" applyFill="1" applyBorder="1" applyAlignment="1" applyProtection="1">
      <alignment horizontal="center" vertical="center"/>
    </xf>
    <xf numFmtId="0" fontId="22" fillId="24" borderId="48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wrapText="1"/>
    </xf>
    <xf numFmtId="0" fontId="30" fillId="0" borderId="3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30" xfId="0" applyNumberFormat="1" applyFont="1" applyFill="1" applyBorder="1" applyAlignment="1" applyProtection="1">
      <alignment horizontal="center"/>
    </xf>
    <xf numFmtId="0" fontId="39" fillId="29" borderId="11" xfId="0" applyFont="1" applyFill="1" applyBorder="1" applyAlignment="1">
      <alignment horizontal="center" vertical="center"/>
    </xf>
    <xf numFmtId="1" fontId="40" fillId="29" borderId="11" xfId="0" applyNumberFormat="1" applyFont="1" applyFill="1" applyBorder="1" applyAlignment="1">
      <alignment horizontal="right" vertical="center" wrapText="1" indent="1"/>
    </xf>
    <xf numFmtId="0" fontId="40" fillId="29" borderId="11" xfId="0" applyFont="1" applyFill="1" applyBorder="1" applyAlignment="1">
      <alignment horizontal="left" vertical="center" wrapText="1" indent="1"/>
    </xf>
    <xf numFmtId="1" fontId="40" fillId="29" borderId="11" xfId="0" applyNumberFormat="1" applyFont="1" applyFill="1" applyBorder="1" applyAlignment="1">
      <alignment horizontal="left" vertical="center" wrapText="1" indent="1"/>
    </xf>
    <xf numFmtId="3" fontId="40" fillId="29" borderId="11" xfId="0" applyNumberFormat="1" applyFont="1" applyFill="1" applyBorder="1" applyAlignment="1">
      <alignment horizontal="right" vertical="center" wrapText="1" indent="1"/>
    </xf>
    <xf numFmtId="3" fontId="40" fillId="29" borderId="11" xfId="0" applyNumberFormat="1" applyFont="1" applyFill="1" applyBorder="1" applyAlignment="1">
      <alignment horizontal="right" vertical="center" indent="1"/>
    </xf>
    <xf numFmtId="4" fontId="40" fillId="29" borderId="11" xfId="0" applyNumberFormat="1" applyFont="1" applyFill="1" applyBorder="1" applyAlignment="1">
      <alignment horizontal="right" vertical="center" wrapText="1" indent="1"/>
    </xf>
    <xf numFmtId="4" fontId="40" fillId="29" borderId="11" xfId="0" applyNumberFormat="1" applyFont="1" applyFill="1" applyBorder="1" applyAlignment="1">
      <alignment horizontal="right" vertical="center" indent="1"/>
    </xf>
    <xf numFmtId="4" fontId="40" fillId="29" borderId="11" xfId="0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 applyProtection="1">
      <alignment vertical="center"/>
    </xf>
    <xf numFmtId="0" fontId="19" fillId="0" borderId="11" xfId="0" applyNumberFormat="1" applyFont="1" applyFill="1" applyBorder="1" applyAlignment="1" applyProtection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44"/>
    <cellStyle name="Normalno" xfId="0" builtinId="0"/>
    <cellStyle name="Normalno 2" xfId="42"/>
    <cellStyle name="Normalno 3" xfId="43"/>
    <cellStyle name="Note" xfId="37"/>
    <cellStyle name="Output" xfId="38"/>
    <cellStyle name="Title" xfId="39"/>
    <cellStyle name="Total" xfId="40"/>
    <cellStyle name="Warning Text" xfId="4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CCFFCC"/>
      <color rgb="FF33CC33"/>
      <color rgb="FF66FF66"/>
      <color rgb="FF00CC00"/>
      <color rgb="FF00FF99"/>
      <color rgb="FF66FFFF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</xdr:colOff>
      <xdr:row>2</xdr:row>
      <xdr:rowOff>312420</xdr:rowOff>
    </xdr:from>
    <xdr:to>
      <xdr:col>0</xdr:col>
      <xdr:colOff>1400174</xdr:colOff>
      <xdr:row>5</xdr:row>
      <xdr:rowOff>0</xdr:rowOff>
    </xdr:to>
    <xdr:sp macro="" textlink="">
      <xdr:nvSpPr>
        <xdr:cNvPr id="2483" name="Line 2"/>
        <xdr:cNvSpPr>
          <a:spLocks noChangeShapeType="1"/>
        </xdr:cNvSpPr>
      </xdr:nvSpPr>
      <xdr:spPr bwMode="auto">
        <a:xfrm>
          <a:off x="15239" y="788670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oneCellAnchor>
    <xdr:from>
      <xdr:col>18</xdr:col>
      <xdr:colOff>266700</xdr:colOff>
      <xdr:row>45</xdr:row>
      <xdr:rowOff>133350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7202150" y="1057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A11" sqref="A11:E11"/>
    </sheetView>
  </sheetViews>
  <sheetFormatPr defaultColWidth="11.42578125" defaultRowHeight="12.75" x14ac:dyDescent="0.2"/>
  <cols>
    <col min="1" max="2" width="4.28515625" style="5" customWidth="1"/>
    <col min="3" max="3" width="5.5703125" style="5" customWidth="1"/>
    <col min="4" max="4" width="5.28515625" style="14" customWidth="1"/>
    <col min="5" max="5" width="44.7109375" style="5" customWidth="1"/>
    <col min="6" max="6" width="15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48" customHeight="1" x14ac:dyDescent="0.2">
      <c r="A1" s="200" t="s">
        <v>157</v>
      </c>
      <c r="B1" s="200"/>
      <c r="C1" s="200"/>
      <c r="D1" s="200"/>
      <c r="E1" s="200"/>
      <c r="F1" s="200"/>
      <c r="G1" s="200"/>
      <c r="H1" s="200"/>
    </row>
    <row r="2" spans="1:9" s="6" customFormat="1" ht="26.25" customHeight="1" x14ac:dyDescent="0.2">
      <c r="A2" s="185" t="s">
        <v>38</v>
      </c>
      <c r="B2" s="185"/>
      <c r="C2" s="185"/>
      <c r="D2" s="185"/>
      <c r="E2" s="185"/>
      <c r="F2" s="185"/>
      <c r="G2" s="201"/>
      <c r="H2" s="201"/>
    </row>
    <row r="3" spans="1:9" ht="22.5" customHeight="1" x14ac:dyDescent="0.2">
      <c r="A3" s="7"/>
      <c r="B3" s="8"/>
      <c r="C3" s="8"/>
      <c r="D3" s="8"/>
      <c r="E3" s="8"/>
    </row>
    <row r="4" spans="1:9" ht="27.75" customHeight="1" x14ac:dyDescent="0.2">
      <c r="A4" s="9"/>
      <c r="B4" s="10"/>
      <c r="C4" s="10"/>
      <c r="D4" s="11"/>
      <c r="E4" s="12"/>
      <c r="F4" s="2" t="s">
        <v>158</v>
      </c>
      <c r="G4" s="2" t="s">
        <v>159</v>
      </c>
      <c r="H4" s="2" t="s">
        <v>160</v>
      </c>
      <c r="I4" s="3"/>
    </row>
    <row r="5" spans="1:9" ht="26.25" customHeight="1" x14ac:dyDescent="0.2">
      <c r="A5" s="204" t="s">
        <v>39</v>
      </c>
      <c r="B5" s="198"/>
      <c r="C5" s="198"/>
      <c r="D5" s="198"/>
      <c r="E5" s="205"/>
      <c r="F5" s="164">
        <f>F6+F7</f>
        <v>9992071.959999999</v>
      </c>
      <c r="G5" s="164">
        <f>G6+G7</f>
        <v>9992071.959999999</v>
      </c>
      <c r="H5" s="164">
        <f>H6+H7</f>
        <v>9992071.959999999</v>
      </c>
      <c r="I5" s="4"/>
    </row>
    <row r="6" spans="1:9" ht="22.5" customHeight="1" x14ac:dyDescent="0.2">
      <c r="A6" s="190" t="s">
        <v>0</v>
      </c>
      <c r="B6" s="191"/>
      <c r="C6" s="191"/>
      <c r="D6" s="191"/>
      <c r="E6" s="199"/>
      <c r="F6" s="165">
        <f>'PLAN PRIHODA'!B26</f>
        <v>9992071.959999999</v>
      </c>
      <c r="G6" s="165">
        <f>F6</f>
        <v>9992071.959999999</v>
      </c>
      <c r="H6" s="165">
        <f>F6</f>
        <v>9992071.959999999</v>
      </c>
    </row>
    <row r="7" spans="1:9" ht="22.5" customHeight="1" x14ac:dyDescent="0.2">
      <c r="A7" s="202" t="s">
        <v>1</v>
      </c>
      <c r="B7" s="199"/>
      <c r="C7" s="199"/>
      <c r="D7" s="199"/>
      <c r="E7" s="199"/>
      <c r="F7" s="165"/>
      <c r="G7" s="165"/>
      <c r="H7" s="165"/>
    </row>
    <row r="8" spans="1:9" ht="26.25" customHeight="1" x14ac:dyDescent="0.2">
      <c r="A8" s="43" t="s">
        <v>40</v>
      </c>
      <c r="B8" s="44"/>
      <c r="C8" s="44"/>
      <c r="D8" s="44"/>
      <c r="E8" s="44"/>
      <c r="F8" s="166">
        <f>F9+F10</f>
        <v>9992071.9600000009</v>
      </c>
      <c r="G8" s="166">
        <f>G9+G10</f>
        <v>9992071.9600000009</v>
      </c>
      <c r="H8" s="166">
        <f>H9+H10</f>
        <v>9992071.9600000009</v>
      </c>
    </row>
    <row r="9" spans="1:9" ht="22.5" customHeight="1" x14ac:dyDescent="0.2">
      <c r="A9" s="192" t="s">
        <v>2</v>
      </c>
      <c r="B9" s="191"/>
      <c r="C9" s="191"/>
      <c r="D9" s="191"/>
      <c r="E9" s="203"/>
      <c r="F9" s="167">
        <f>'PLAN RASHODA I IZDATAKA'!E221</f>
        <v>9992071.9600000009</v>
      </c>
      <c r="G9" s="167">
        <f>F9</f>
        <v>9992071.9600000009</v>
      </c>
      <c r="H9" s="167">
        <f>G9</f>
        <v>9992071.9600000009</v>
      </c>
    </row>
    <row r="10" spans="1:9" ht="22.5" customHeight="1" x14ac:dyDescent="0.2">
      <c r="A10" s="202" t="s">
        <v>3</v>
      </c>
      <c r="B10" s="199"/>
      <c r="C10" s="199"/>
      <c r="D10" s="199"/>
      <c r="E10" s="199"/>
      <c r="F10" s="167"/>
      <c r="G10" s="167"/>
      <c r="H10" s="167"/>
    </row>
    <row r="11" spans="1:9" ht="26.25" customHeight="1" x14ac:dyDescent="0.2">
      <c r="A11" s="197" t="s">
        <v>4</v>
      </c>
      <c r="B11" s="198"/>
      <c r="C11" s="198"/>
      <c r="D11" s="198"/>
      <c r="E11" s="198"/>
      <c r="F11" s="164">
        <f>F5-F8</f>
        <v>0</v>
      </c>
      <c r="G11" s="164">
        <f>+G5-G8</f>
        <v>0</v>
      </c>
      <c r="H11" s="164">
        <f>+H5-H8</f>
        <v>0</v>
      </c>
    </row>
    <row r="12" spans="1:9" ht="25.5" customHeight="1" x14ac:dyDescent="0.2">
      <c r="A12" s="185"/>
      <c r="B12" s="186"/>
      <c r="C12" s="186"/>
      <c r="D12" s="186"/>
      <c r="E12" s="186"/>
      <c r="F12" s="187"/>
      <c r="G12" s="187"/>
      <c r="H12" s="187"/>
    </row>
    <row r="13" spans="1:9" ht="27.75" customHeight="1" x14ac:dyDescent="0.2">
      <c r="A13" s="9"/>
      <c r="B13" s="10"/>
      <c r="C13" s="10"/>
      <c r="D13" s="11"/>
      <c r="E13" s="12"/>
      <c r="F13" s="2" t="str">
        <f>F4</f>
        <v>Prijedlog plana 
za 2019.</v>
      </c>
      <c r="G13" s="2" t="str">
        <f>G4</f>
        <v>Projekcija plana
za 2020.</v>
      </c>
      <c r="H13" s="2" t="str">
        <f t="shared" ref="H13" si="0">H4</f>
        <v>Projekcija plana 
za 2021.</v>
      </c>
    </row>
    <row r="14" spans="1:9" ht="22.5" customHeight="1" x14ac:dyDescent="0.2">
      <c r="A14" s="193" t="s">
        <v>5</v>
      </c>
      <c r="B14" s="194"/>
      <c r="C14" s="194"/>
      <c r="D14" s="194"/>
      <c r="E14" s="195"/>
      <c r="F14" s="46"/>
      <c r="G14" s="46"/>
      <c r="H14" s="42"/>
    </row>
    <row r="15" spans="1:9" s="13" customFormat="1" ht="25.5" customHeight="1" x14ac:dyDescent="0.2">
      <c r="A15" s="196"/>
      <c r="B15" s="186"/>
      <c r="C15" s="186"/>
      <c r="D15" s="186"/>
      <c r="E15" s="186"/>
      <c r="F15" s="187"/>
      <c r="G15" s="187"/>
      <c r="H15" s="187"/>
    </row>
    <row r="16" spans="1:9" s="13" customFormat="1" ht="27.75" customHeight="1" x14ac:dyDescent="0.2">
      <c r="A16" s="9"/>
      <c r="B16" s="10"/>
      <c r="C16" s="10"/>
      <c r="D16" s="11"/>
      <c r="E16" s="12"/>
      <c r="F16" s="2" t="str">
        <f>F13</f>
        <v>Prijedlog plana 
za 2019.</v>
      </c>
      <c r="G16" s="2" t="str">
        <f t="shared" ref="G16:H16" si="1">G13</f>
        <v>Projekcija plana
za 2020.</v>
      </c>
      <c r="H16" s="2" t="str">
        <f t="shared" si="1"/>
        <v>Projekcija plana 
za 2021.</v>
      </c>
    </row>
    <row r="17" spans="1:8" s="13" customFormat="1" ht="22.5" customHeight="1" x14ac:dyDescent="0.2">
      <c r="A17" s="190" t="s">
        <v>6</v>
      </c>
      <c r="B17" s="191"/>
      <c r="C17" s="191"/>
      <c r="D17" s="191"/>
      <c r="E17" s="191"/>
      <c r="F17" s="23"/>
      <c r="G17" s="23"/>
      <c r="H17" s="23"/>
    </row>
    <row r="18" spans="1:8" s="13" customFormat="1" ht="22.5" customHeight="1" x14ac:dyDescent="0.2">
      <c r="A18" s="190" t="s">
        <v>7</v>
      </c>
      <c r="B18" s="191"/>
      <c r="C18" s="191"/>
      <c r="D18" s="191"/>
      <c r="E18" s="191"/>
      <c r="F18" s="23"/>
      <c r="G18" s="23"/>
      <c r="H18" s="23"/>
    </row>
    <row r="19" spans="1:8" s="13" customFormat="1" ht="22.5" customHeight="1" x14ac:dyDescent="0.2">
      <c r="A19" s="192" t="s">
        <v>8</v>
      </c>
      <c r="B19" s="191"/>
      <c r="C19" s="191"/>
      <c r="D19" s="191"/>
      <c r="E19" s="191"/>
      <c r="F19" s="23"/>
      <c r="G19" s="23"/>
      <c r="H19" s="23"/>
    </row>
    <row r="20" spans="1:8" s="36" customFormat="1" ht="22.5" customHeight="1" x14ac:dyDescent="0.2">
      <c r="D20" s="14"/>
    </row>
    <row r="21" spans="1:8" s="13" customFormat="1" ht="26.25" customHeight="1" x14ac:dyDescent="0.2">
      <c r="A21" s="188" t="s">
        <v>9</v>
      </c>
      <c r="B21" s="189"/>
      <c r="C21" s="189"/>
      <c r="D21" s="189"/>
      <c r="E21" s="189"/>
      <c r="F21" s="41">
        <f>SUM(F11,F14,F19)</f>
        <v>0</v>
      </c>
      <c r="G21" s="41">
        <f>SUM(G11,G14,G19)</f>
        <v>0</v>
      </c>
      <c r="H21" s="41">
        <f>SUM(H11,H14,H19)</f>
        <v>0</v>
      </c>
    </row>
  </sheetData>
  <mergeCells count="15">
    <mergeCell ref="A11:E11"/>
    <mergeCell ref="A6:E6"/>
    <mergeCell ref="A1:H1"/>
    <mergeCell ref="A2:H2"/>
    <mergeCell ref="A7:E7"/>
    <mergeCell ref="A9:E9"/>
    <mergeCell ref="A10:E10"/>
    <mergeCell ref="A5:E5"/>
    <mergeCell ref="A12:H12"/>
    <mergeCell ref="A21:E21"/>
    <mergeCell ref="A17:E17"/>
    <mergeCell ref="A18:E18"/>
    <mergeCell ref="A19:E19"/>
    <mergeCell ref="A14:E14"/>
    <mergeCell ref="A15:H15"/>
  </mergeCells>
  <phoneticPr fontId="0" type="noConversion"/>
  <printOptions horizontalCentered="1"/>
  <pageMargins left="0.19685039370078741" right="0.19685039370078741" top="0.62992125984251968" bottom="0.55118110236220474" header="0.31496062992125984" footer="0.31496062992125984"/>
  <pageSetup paperSize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workbookViewId="0">
      <selection activeCell="J66" sqref="J66"/>
    </sheetView>
  </sheetViews>
  <sheetFormatPr defaultColWidth="11.42578125" defaultRowHeight="12.75" x14ac:dyDescent="0.2"/>
  <cols>
    <col min="1" max="1" width="21" style="5" customWidth="1"/>
    <col min="2" max="4" width="17.5703125" style="5" customWidth="1"/>
    <col min="5" max="5" width="17.5703125" style="14" customWidth="1"/>
    <col min="6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 x14ac:dyDescent="0.2">
      <c r="A1" s="185" t="s">
        <v>10</v>
      </c>
      <c r="B1" s="185"/>
      <c r="C1" s="185"/>
      <c r="D1" s="185"/>
      <c r="E1" s="185"/>
      <c r="F1" s="185"/>
      <c r="G1" s="185"/>
      <c r="H1" s="185"/>
    </row>
    <row r="2" spans="1:8" s="25" customFormat="1" ht="13.5" thickBot="1" x14ac:dyDescent="0.25">
      <c r="A2" s="24"/>
      <c r="H2" s="26" t="s">
        <v>11</v>
      </c>
    </row>
    <row r="3" spans="1:8" s="25" customFormat="1" ht="30" customHeight="1" thickBot="1" x14ac:dyDescent="0.25">
      <c r="A3" s="209" t="s">
        <v>142</v>
      </c>
      <c r="B3" s="210"/>
      <c r="C3" s="210"/>
      <c r="D3" s="210"/>
      <c r="E3" s="210"/>
      <c r="F3" s="210"/>
      <c r="G3" s="210"/>
      <c r="H3" s="211"/>
    </row>
    <row r="4" spans="1:8" s="25" customFormat="1" ht="25.5" customHeight="1" x14ac:dyDescent="0.2">
      <c r="A4" s="28" t="s">
        <v>98</v>
      </c>
      <c r="B4" s="212" t="s">
        <v>64</v>
      </c>
      <c r="C4" s="212" t="s">
        <v>123</v>
      </c>
      <c r="D4" s="212" t="s">
        <v>12</v>
      </c>
      <c r="E4" s="212" t="s">
        <v>13</v>
      </c>
      <c r="F4" s="212" t="s">
        <v>14</v>
      </c>
      <c r="G4" s="212" t="s">
        <v>15</v>
      </c>
      <c r="H4" s="212" t="s">
        <v>17</v>
      </c>
    </row>
    <row r="5" spans="1:8" s="25" customFormat="1" ht="60" customHeight="1" thickBot="1" x14ac:dyDescent="0.25">
      <c r="A5" s="27" t="s">
        <v>99</v>
      </c>
      <c r="B5" s="213"/>
      <c r="C5" s="213"/>
      <c r="D5" s="213"/>
      <c r="E5" s="213"/>
      <c r="F5" s="213"/>
      <c r="G5" s="213"/>
      <c r="H5" s="213"/>
    </row>
    <row r="6" spans="1:8" s="29" customFormat="1" x14ac:dyDescent="0.2">
      <c r="A6" s="50">
        <v>633</v>
      </c>
      <c r="B6" s="51">
        <f>SUM(B7:B7)</f>
        <v>0</v>
      </c>
      <c r="C6" s="51">
        <f t="shared" ref="C6:H6" si="0">SUM(C7:C7)</f>
        <v>0</v>
      </c>
      <c r="D6" s="51">
        <f t="shared" si="0"/>
        <v>0</v>
      </c>
      <c r="E6" s="51">
        <f t="shared" si="0"/>
        <v>0</v>
      </c>
      <c r="F6" s="51">
        <f t="shared" si="0"/>
        <v>7587893.8899999997</v>
      </c>
      <c r="G6" s="51">
        <f t="shared" si="0"/>
        <v>0</v>
      </c>
      <c r="H6" s="51">
        <f t="shared" si="0"/>
        <v>0</v>
      </c>
    </row>
    <row r="7" spans="1:8" s="29" customFormat="1" x14ac:dyDescent="0.2">
      <c r="A7" s="52">
        <v>6331</v>
      </c>
      <c r="B7" s="53"/>
      <c r="C7" s="53"/>
      <c r="D7" s="53"/>
      <c r="E7" s="53"/>
      <c r="F7" s="53">
        <f>'PLAN RASHODA I IZDATAKA'!M221+'PLAN RASHODA I IZDATAKA'!H221</f>
        <v>7587893.8899999997</v>
      </c>
      <c r="G7" s="53"/>
      <c r="H7" s="53"/>
    </row>
    <row r="8" spans="1:8" s="29" customFormat="1" x14ac:dyDescent="0.2">
      <c r="A8" s="52">
        <v>634</v>
      </c>
      <c r="B8" s="53">
        <f>SUM(B9:B9)</f>
        <v>0</v>
      </c>
      <c r="C8" s="53">
        <f t="shared" ref="C8:H10" si="1">SUM(C9:C9)</f>
        <v>0</v>
      </c>
      <c r="D8" s="53">
        <f t="shared" si="1"/>
        <v>0</v>
      </c>
      <c r="E8" s="53">
        <f t="shared" si="1"/>
        <v>0</v>
      </c>
      <c r="F8" s="53">
        <f t="shared" si="1"/>
        <v>102380.09999999999</v>
      </c>
      <c r="G8" s="53">
        <f t="shared" si="1"/>
        <v>0</v>
      </c>
      <c r="H8" s="53">
        <f t="shared" si="1"/>
        <v>0</v>
      </c>
    </row>
    <row r="9" spans="1:8" s="29" customFormat="1" x14ac:dyDescent="0.2">
      <c r="A9" s="52">
        <v>6341</v>
      </c>
      <c r="B9" s="53"/>
      <c r="C9" s="53">
        <f>'PLAN RASHODA I IZDATAKA'!G219</f>
        <v>0</v>
      </c>
      <c r="D9" s="53"/>
      <c r="E9" s="53"/>
      <c r="F9" s="53">
        <f>'PLAN RASHODA I IZDATAKA'!K221</f>
        <v>102380.09999999999</v>
      </c>
      <c r="G9" s="53"/>
      <c r="H9" s="53"/>
    </row>
    <row r="10" spans="1:8" s="29" customFormat="1" x14ac:dyDescent="0.2">
      <c r="A10" s="52">
        <v>641</v>
      </c>
      <c r="B10" s="53">
        <f>SUM(B11:B11)</f>
        <v>0</v>
      </c>
      <c r="C10" s="53">
        <f t="shared" si="1"/>
        <v>0</v>
      </c>
      <c r="D10" s="53">
        <f t="shared" si="1"/>
        <v>0</v>
      </c>
      <c r="E10" s="53">
        <f t="shared" si="1"/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</row>
    <row r="11" spans="1:8" s="29" customFormat="1" x14ac:dyDescent="0.2">
      <c r="A11" s="52">
        <v>6413</v>
      </c>
      <c r="B11" s="53"/>
      <c r="C11" s="53">
        <f>'PLAN RASHODA I IZDATAKA'!G221</f>
        <v>0</v>
      </c>
      <c r="D11" s="53"/>
      <c r="E11" s="53"/>
      <c r="F11" s="53"/>
      <c r="G11" s="53"/>
      <c r="H11" s="53"/>
    </row>
    <row r="12" spans="1:8" s="29" customFormat="1" x14ac:dyDescent="0.2">
      <c r="A12" s="52">
        <v>652</v>
      </c>
      <c r="B12" s="53">
        <f>SUM(B13:B13)</f>
        <v>0</v>
      </c>
      <c r="C12" s="53">
        <f t="shared" ref="C12:H12" si="2">SUM(C13:C13)</f>
        <v>0</v>
      </c>
      <c r="D12" s="53">
        <f t="shared" si="2"/>
        <v>0</v>
      </c>
      <c r="E12" s="53">
        <f t="shared" si="2"/>
        <v>892400</v>
      </c>
      <c r="F12" s="53">
        <f t="shared" si="2"/>
        <v>0</v>
      </c>
      <c r="G12" s="53">
        <f t="shared" si="2"/>
        <v>0</v>
      </c>
      <c r="H12" s="53">
        <f t="shared" si="2"/>
        <v>0</v>
      </c>
    </row>
    <row r="13" spans="1:8" s="29" customFormat="1" x14ac:dyDescent="0.2">
      <c r="A13" s="52">
        <v>6526</v>
      </c>
      <c r="B13" s="53"/>
      <c r="C13" s="53"/>
      <c r="D13" s="53"/>
      <c r="E13" s="53">
        <f>'PLAN RASHODA I IZDATAKA'!L221</f>
        <v>892400</v>
      </c>
      <c r="F13" s="53"/>
      <c r="G13" s="53"/>
      <c r="H13" s="53"/>
    </row>
    <row r="14" spans="1:8" s="29" customFormat="1" x14ac:dyDescent="0.2">
      <c r="A14" s="52">
        <v>661</v>
      </c>
      <c r="B14" s="54">
        <f>SUM(B15:B15)</f>
        <v>0</v>
      </c>
      <c r="C14" s="54">
        <f t="shared" ref="C14:H14" si="3">SUM(C15:C15)</f>
        <v>0</v>
      </c>
      <c r="D14" s="54">
        <f t="shared" si="3"/>
        <v>341735</v>
      </c>
      <c r="E14" s="54">
        <f t="shared" si="3"/>
        <v>0</v>
      </c>
      <c r="F14" s="54">
        <f t="shared" si="3"/>
        <v>0</v>
      </c>
      <c r="G14" s="54">
        <f t="shared" si="3"/>
        <v>0</v>
      </c>
      <c r="H14" s="54">
        <f t="shared" si="3"/>
        <v>0</v>
      </c>
    </row>
    <row r="15" spans="1:8" s="29" customFormat="1" x14ac:dyDescent="0.2">
      <c r="A15" s="52">
        <v>6615</v>
      </c>
      <c r="B15" s="54"/>
      <c r="C15" s="54"/>
      <c r="D15" s="54">
        <f>'PLAN RASHODA I IZDATAKA'!J221+'PLAN RASHODA I IZDATAKA'!I221</f>
        <v>341735</v>
      </c>
      <c r="E15" s="54"/>
      <c r="F15" s="54"/>
      <c r="G15" s="54"/>
      <c r="H15" s="54"/>
    </row>
    <row r="16" spans="1:8" s="29" customFormat="1" x14ac:dyDescent="0.2">
      <c r="A16" s="52">
        <v>663</v>
      </c>
      <c r="B16" s="54">
        <f>SUM(B17:B17)</f>
        <v>0</v>
      </c>
      <c r="C16" s="54">
        <f t="shared" ref="C16:H16" si="4">SUM(C17:C17)</f>
        <v>0</v>
      </c>
      <c r="D16" s="54">
        <f t="shared" si="4"/>
        <v>0</v>
      </c>
      <c r="E16" s="54">
        <f t="shared" si="4"/>
        <v>0</v>
      </c>
      <c r="F16" s="54">
        <f t="shared" si="4"/>
        <v>0</v>
      </c>
      <c r="G16" s="54"/>
      <c r="H16" s="54">
        <f t="shared" si="4"/>
        <v>0</v>
      </c>
    </row>
    <row r="17" spans="1:8" s="29" customFormat="1" x14ac:dyDescent="0.2">
      <c r="A17" s="52">
        <v>6631</v>
      </c>
      <c r="B17" s="54"/>
      <c r="C17" s="54"/>
      <c r="D17" s="54"/>
      <c r="E17" s="54"/>
      <c r="F17" s="54"/>
      <c r="G17" s="54"/>
      <c r="H17" s="54"/>
    </row>
    <row r="18" spans="1:8" s="29" customFormat="1" x14ac:dyDescent="0.2">
      <c r="A18" s="52">
        <v>671</v>
      </c>
      <c r="B18" s="162">
        <f>SUM(B19:B20)</f>
        <v>1067662.97</v>
      </c>
      <c r="C18" s="162">
        <f t="shared" ref="C18:H18" si="5">SUM(C19:C20)</f>
        <v>0</v>
      </c>
      <c r="D18" s="54">
        <f t="shared" si="5"/>
        <v>0</v>
      </c>
      <c r="E18" s="54">
        <f t="shared" si="5"/>
        <v>0</v>
      </c>
      <c r="F18" s="54">
        <f t="shared" si="5"/>
        <v>0</v>
      </c>
      <c r="G18" s="54">
        <f t="shared" si="5"/>
        <v>0</v>
      </c>
      <c r="H18" s="54">
        <f t="shared" si="5"/>
        <v>0</v>
      </c>
    </row>
    <row r="19" spans="1:8" s="29" customFormat="1" x14ac:dyDescent="0.2">
      <c r="A19" s="52">
        <v>6711</v>
      </c>
      <c r="B19" s="162">
        <f>'PLAN RASHODA I IZDATAKA'!F221</f>
        <v>1067662.97</v>
      </c>
      <c r="C19" s="162"/>
      <c r="D19" s="54"/>
      <c r="E19" s="54"/>
      <c r="F19" s="54"/>
      <c r="G19" s="54"/>
      <c r="H19" s="54"/>
    </row>
    <row r="20" spans="1:8" s="29" customFormat="1" x14ac:dyDescent="0.2">
      <c r="A20" s="52">
        <v>6712</v>
      </c>
      <c r="B20" s="162"/>
      <c r="C20" s="162"/>
      <c r="D20" s="54"/>
      <c r="E20" s="54"/>
      <c r="F20" s="54"/>
      <c r="G20" s="54"/>
      <c r="H20" s="54"/>
    </row>
    <row r="21" spans="1:8" s="29" customFormat="1" x14ac:dyDescent="0.2">
      <c r="A21" s="52"/>
      <c r="B21" s="54"/>
      <c r="C21" s="54"/>
      <c r="D21" s="54"/>
      <c r="E21" s="54"/>
      <c r="F21" s="54"/>
      <c r="G21" s="54"/>
      <c r="H21" s="54"/>
    </row>
    <row r="22" spans="1:8" s="25" customFormat="1" x14ac:dyDescent="0.2">
      <c r="A22" s="55"/>
      <c r="B22" s="56"/>
      <c r="C22" s="56"/>
      <c r="D22" s="56"/>
      <c r="E22" s="56"/>
      <c r="F22" s="56"/>
      <c r="G22" s="56"/>
      <c r="H22" s="56"/>
    </row>
    <row r="23" spans="1:8" s="25" customFormat="1" x14ac:dyDescent="0.2">
      <c r="A23" s="55"/>
      <c r="B23" s="56"/>
      <c r="C23" s="56"/>
      <c r="D23" s="56"/>
      <c r="E23" s="56"/>
      <c r="F23" s="56"/>
      <c r="G23" s="56"/>
      <c r="H23" s="56"/>
    </row>
    <row r="24" spans="1:8" s="25" customFormat="1" ht="13.5" thickBot="1" x14ac:dyDescent="0.25">
      <c r="A24" s="57"/>
      <c r="B24" s="58"/>
      <c r="C24" s="58"/>
      <c r="D24" s="58"/>
      <c r="E24" s="58"/>
      <c r="F24" s="58"/>
      <c r="G24" s="58"/>
      <c r="H24" s="58"/>
    </row>
    <row r="25" spans="1:8" s="25" customFormat="1" ht="30" customHeight="1" thickBot="1" x14ac:dyDescent="0.25">
      <c r="A25" s="47" t="s">
        <v>18</v>
      </c>
      <c r="B25" s="163">
        <f>B6+B10+B12+B14+B16+B18</f>
        <v>1067662.97</v>
      </c>
      <c r="C25" s="48">
        <f>C6+C10+C12+C14+C16+C18</f>
        <v>0</v>
      </c>
      <c r="D25" s="48">
        <f>D6+D10+D12+D14+D16+D18</f>
        <v>341735</v>
      </c>
      <c r="E25" s="48">
        <f>E6+E10+E12+E14+E16+E18</f>
        <v>892400</v>
      </c>
      <c r="F25" s="48">
        <f>F6+F10+F12+F14+F16+F18+F8</f>
        <v>7690273.9899999993</v>
      </c>
      <c r="G25" s="48">
        <f>G6+G10+G12+G14+G16+G18</f>
        <v>0</v>
      </c>
      <c r="H25" s="49">
        <f>H6+H10+H12+H14+H16+H18</f>
        <v>0</v>
      </c>
    </row>
    <row r="26" spans="1:8" s="25" customFormat="1" ht="30" customHeight="1" thickBot="1" x14ac:dyDescent="0.25">
      <c r="A26" s="45" t="s">
        <v>126</v>
      </c>
      <c r="B26" s="206">
        <f>SUM(B25:H25)</f>
        <v>9992071.959999999</v>
      </c>
      <c r="C26" s="207"/>
      <c r="D26" s="207"/>
      <c r="E26" s="207"/>
      <c r="F26" s="207"/>
      <c r="G26" s="207"/>
      <c r="H26" s="208"/>
    </row>
    <row r="27" spans="1:8" s="36" customFormat="1" ht="24" customHeight="1" x14ac:dyDescent="0.2">
      <c r="A27" s="35"/>
      <c r="B27" s="15"/>
      <c r="C27" s="35"/>
      <c r="D27" s="35"/>
      <c r="E27" s="16"/>
      <c r="F27" s="17"/>
      <c r="H27" s="26"/>
    </row>
    <row r="28" spans="1:8" s="25" customFormat="1" ht="30" customHeight="1" x14ac:dyDescent="0.2">
      <c r="A28" s="223"/>
      <c r="B28" s="223"/>
      <c r="C28" s="223"/>
      <c r="D28" s="223"/>
      <c r="E28" s="223"/>
      <c r="F28" s="223"/>
      <c r="G28" s="223"/>
      <c r="H28" s="223"/>
    </row>
    <row r="29" spans="1:8" s="25" customFormat="1" ht="25.5" customHeight="1" x14ac:dyDescent="0.2">
      <c r="A29" s="224"/>
      <c r="B29" s="225"/>
      <c r="C29" s="225"/>
      <c r="D29" s="225"/>
      <c r="E29" s="225"/>
      <c r="F29" s="225"/>
      <c r="G29" s="225"/>
      <c r="H29" s="225"/>
    </row>
    <row r="30" spans="1:8" s="25" customFormat="1" ht="60" customHeight="1" x14ac:dyDescent="0.2">
      <c r="A30" s="226"/>
      <c r="B30" s="225"/>
      <c r="C30" s="225"/>
      <c r="D30" s="225"/>
      <c r="E30" s="225"/>
      <c r="F30" s="225"/>
      <c r="G30" s="225"/>
      <c r="H30" s="225"/>
    </row>
    <row r="31" spans="1:8" s="29" customFormat="1" x14ac:dyDescent="0.2">
      <c r="A31" s="226"/>
      <c r="B31" s="227"/>
      <c r="C31" s="227"/>
      <c r="D31" s="227"/>
      <c r="E31" s="227"/>
      <c r="F31" s="227"/>
      <c r="G31" s="227"/>
      <c r="H31" s="227"/>
    </row>
    <row r="32" spans="1:8" s="29" customFormat="1" x14ac:dyDescent="0.2">
      <c r="A32" s="226"/>
      <c r="B32" s="227"/>
      <c r="C32" s="227"/>
      <c r="D32" s="228"/>
      <c r="E32" s="227"/>
      <c r="F32" s="227"/>
      <c r="G32" s="227"/>
      <c r="H32" s="227"/>
    </row>
    <row r="33" spans="1:8" s="29" customFormat="1" x14ac:dyDescent="0.2">
      <c r="A33" s="226"/>
      <c r="B33" s="227"/>
      <c r="C33" s="227"/>
      <c r="D33" s="227"/>
      <c r="E33" s="227"/>
      <c r="F33" s="227"/>
      <c r="G33" s="227"/>
      <c r="H33" s="227"/>
    </row>
    <row r="34" spans="1:8" s="29" customFormat="1" x14ac:dyDescent="0.2">
      <c r="A34" s="226"/>
      <c r="B34" s="227"/>
      <c r="C34" s="227"/>
      <c r="D34" s="228"/>
      <c r="E34" s="227"/>
      <c r="F34" s="227"/>
      <c r="G34" s="227"/>
      <c r="H34" s="227"/>
    </row>
    <row r="35" spans="1:8" s="29" customFormat="1" x14ac:dyDescent="0.2">
      <c r="A35" s="226"/>
      <c r="B35" s="227"/>
      <c r="C35" s="227"/>
      <c r="D35" s="227"/>
      <c r="E35" s="227"/>
      <c r="F35" s="227"/>
      <c r="G35" s="227"/>
      <c r="H35" s="227"/>
    </row>
    <row r="36" spans="1:8" s="29" customFormat="1" x14ac:dyDescent="0.2">
      <c r="A36" s="226"/>
      <c r="B36" s="229"/>
      <c r="C36" s="227"/>
      <c r="D36" s="228"/>
      <c r="E36" s="227"/>
      <c r="F36" s="227"/>
      <c r="G36" s="227"/>
      <c r="H36" s="227"/>
    </row>
    <row r="37" spans="1:8" s="29" customFormat="1" x14ac:dyDescent="0.2">
      <c r="A37" s="226"/>
      <c r="B37" s="228"/>
      <c r="C37" s="228"/>
      <c r="D37" s="228"/>
      <c r="E37" s="228"/>
      <c r="F37" s="228"/>
      <c r="G37" s="228"/>
      <c r="H37" s="228"/>
    </row>
    <row r="38" spans="1:8" s="29" customFormat="1" x14ac:dyDescent="0.2">
      <c r="A38" s="226"/>
      <c r="B38" s="228"/>
      <c r="C38" s="228"/>
      <c r="D38" s="228"/>
      <c r="E38" s="228"/>
      <c r="F38" s="228"/>
      <c r="G38" s="228"/>
      <c r="H38" s="228"/>
    </row>
    <row r="39" spans="1:8" s="29" customFormat="1" x14ac:dyDescent="0.2">
      <c r="A39" s="226"/>
      <c r="B39" s="228"/>
      <c r="C39" s="228"/>
      <c r="D39" s="228"/>
      <c r="E39" s="228"/>
      <c r="F39" s="228"/>
      <c r="G39" s="228"/>
      <c r="H39" s="228"/>
    </row>
    <row r="40" spans="1:8" s="25" customFormat="1" x14ac:dyDescent="0.2">
      <c r="A40" s="226"/>
      <c r="B40" s="228"/>
      <c r="C40" s="228"/>
      <c r="D40" s="228"/>
      <c r="E40" s="228"/>
      <c r="F40" s="228"/>
      <c r="G40" s="228"/>
      <c r="H40" s="228"/>
    </row>
    <row r="41" spans="1:8" s="25" customFormat="1" ht="30" customHeight="1" x14ac:dyDescent="0.2">
      <c r="A41" s="226"/>
      <c r="B41" s="230"/>
      <c r="C41" s="228"/>
      <c r="D41" s="228"/>
      <c r="E41" s="228"/>
      <c r="F41" s="228"/>
      <c r="G41" s="228"/>
      <c r="H41" s="228"/>
    </row>
    <row r="42" spans="1:8" s="25" customFormat="1" ht="30" customHeight="1" x14ac:dyDescent="0.2">
      <c r="A42" s="226"/>
      <c r="B42" s="231"/>
      <c r="C42" s="231"/>
      <c r="D42" s="231"/>
      <c r="E42" s="231"/>
      <c r="F42" s="231"/>
      <c r="G42" s="231"/>
      <c r="H42" s="231"/>
    </row>
    <row r="43" spans="1:8" s="36" customFormat="1" ht="24" customHeight="1" x14ac:dyDescent="0.2">
      <c r="A43" s="232"/>
      <c r="B43" s="232"/>
      <c r="C43" s="232"/>
      <c r="D43" s="232"/>
      <c r="E43" s="233"/>
      <c r="F43" s="232"/>
      <c r="G43" s="232"/>
      <c r="H43" s="232"/>
    </row>
    <row r="44" spans="1:8" s="25" customFormat="1" ht="30" customHeight="1" x14ac:dyDescent="0.2">
      <c r="A44" s="223"/>
      <c r="B44" s="223"/>
      <c r="C44" s="223"/>
      <c r="D44" s="223"/>
      <c r="E44" s="223"/>
      <c r="F44" s="223"/>
      <c r="G44" s="223"/>
      <c r="H44" s="223"/>
    </row>
    <row r="45" spans="1:8" s="25" customFormat="1" ht="25.5" customHeight="1" x14ac:dyDescent="0.2">
      <c r="A45" s="224"/>
      <c r="B45" s="225"/>
      <c r="C45" s="225"/>
      <c r="D45" s="225"/>
      <c r="E45" s="225"/>
      <c r="F45" s="225"/>
      <c r="G45" s="225"/>
      <c r="H45" s="225"/>
    </row>
    <row r="46" spans="1:8" s="25" customFormat="1" ht="60" customHeight="1" x14ac:dyDescent="0.2">
      <c r="A46" s="226"/>
      <c r="B46" s="225"/>
      <c r="C46" s="225"/>
      <c r="D46" s="225"/>
      <c r="E46" s="225"/>
      <c r="F46" s="225"/>
      <c r="G46" s="225"/>
      <c r="H46" s="225"/>
    </row>
    <row r="47" spans="1:8" s="29" customFormat="1" x14ac:dyDescent="0.2">
      <c r="A47" s="226"/>
      <c r="B47" s="227"/>
      <c r="C47" s="227"/>
      <c r="D47" s="227"/>
      <c r="E47" s="227"/>
      <c r="F47" s="227"/>
      <c r="G47" s="227"/>
      <c r="H47" s="227"/>
    </row>
    <row r="48" spans="1:8" s="29" customFormat="1" x14ac:dyDescent="0.2">
      <c r="A48" s="226"/>
      <c r="B48" s="227"/>
      <c r="C48" s="227"/>
      <c r="D48" s="228"/>
      <c r="E48" s="227"/>
      <c r="F48" s="227"/>
      <c r="G48" s="227"/>
      <c r="H48" s="227"/>
    </row>
    <row r="49" spans="1:8" s="29" customFormat="1" x14ac:dyDescent="0.2">
      <c r="A49" s="226"/>
      <c r="B49" s="227"/>
      <c r="C49" s="227"/>
      <c r="D49" s="227"/>
      <c r="E49" s="227"/>
      <c r="F49" s="227"/>
      <c r="G49" s="227"/>
      <c r="H49" s="227"/>
    </row>
    <row r="50" spans="1:8" s="29" customFormat="1" x14ac:dyDescent="0.2">
      <c r="A50" s="226"/>
      <c r="B50" s="227"/>
      <c r="C50" s="227"/>
      <c r="D50" s="228"/>
      <c r="E50" s="227"/>
      <c r="F50" s="227"/>
      <c r="G50" s="227"/>
      <c r="H50" s="227"/>
    </row>
    <row r="51" spans="1:8" s="29" customFormat="1" x14ac:dyDescent="0.2">
      <c r="A51" s="226"/>
      <c r="B51" s="227"/>
      <c r="C51" s="227"/>
      <c r="D51" s="227"/>
      <c r="E51" s="227"/>
      <c r="F51" s="227"/>
      <c r="G51" s="227"/>
      <c r="H51" s="227"/>
    </row>
    <row r="52" spans="1:8" s="29" customFormat="1" x14ac:dyDescent="0.2">
      <c r="A52" s="226"/>
      <c r="B52" s="229"/>
      <c r="C52" s="227"/>
      <c r="D52" s="228"/>
      <c r="E52" s="227"/>
      <c r="F52" s="227"/>
      <c r="G52" s="227"/>
      <c r="H52" s="227"/>
    </row>
    <row r="53" spans="1:8" s="29" customFormat="1" x14ac:dyDescent="0.2">
      <c r="A53" s="226"/>
      <c r="B53" s="228"/>
      <c r="C53" s="228"/>
      <c r="D53" s="228"/>
      <c r="E53" s="228"/>
      <c r="F53" s="228"/>
      <c r="G53" s="228"/>
      <c r="H53" s="228"/>
    </row>
    <row r="54" spans="1:8" s="29" customFormat="1" x14ac:dyDescent="0.2">
      <c r="A54" s="226"/>
      <c r="B54" s="228"/>
      <c r="C54" s="228"/>
      <c r="D54" s="228"/>
      <c r="E54" s="228"/>
      <c r="F54" s="228"/>
      <c r="G54" s="228"/>
      <c r="H54" s="228"/>
    </row>
    <row r="55" spans="1:8" s="29" customFormat="1" x14ac:dyDescent="0.2">
      <c r="A55" s="226"/>
      <c r="B55" s="228"/>
      <c r="C55" s="228"/>
      <c r="D55" s="228"/>
      <c r="E55" s="228"/>
      <c r="F55" s="228"/>
      <c r="G55" s="228"/>
      <c r="H55" s="228"/>
    </row>
    <row r="56" spans="1:8" s="25" customFormat="1" x14ac:dyDescent="0.2">
      <c r="A56" s="226"/>
      <c r="B56" s="228"/>
      <c r="C56" s="228"/>
      <c r="D56" s="228"/>
      <c r="E56" s="228"/>
      <c r="F56" s="228"/>
      <c r="G56" s="228"/>
      <c r="H56" s="228"/>
    </row>
    <row r="57" spans="1:8" s="25" customFormat="1" ht="30" customHeight="1" x14ac:dyDescent="0.2">
      <c r="A57" s="226"/>
      <c r="B57" s="230"/>
      <c r="C57" s="228"/>
      <c r="D57" s="228"/>
      <c r="E57" s="228"/>
      <c r="F57" s="228"/>
      <c r="G57" s="228"/>
      <c r="H57" s="228"/>
    </row>
    <row r="58" spans="1:8" s="25" customFormat="1" ht="30" customHeight="1" x14ac:dyDescent="0.2">
      <c r="A58" s="226"/>
      <c r="B58" s="231"/>
      <c r="C58" s="231"/>
      <c r="D58" s="231"/>
      <c r="E58" s="231"/>
      <c r="F58" s="231"/>
      <c r="G58" s="231"/>
      <c r="H58" s="231"/>
    </row>
    <row r="59" spans="1:8" s="36" customFormat="1" ht="24" customHeight="1" x14ac:dyDescent="0.2">
      <c r="A59" s="232"/>
      <c r="B59" s="232"/>
      <c r="C59" s="232"/>
      <c r="D59" s="232"/>
      <c r="E59" s="233"/>
      <c r="F59" s="232"/>
      <c r="G59" s="232"/>
      <c r="H59" s="232"/>
    </row>
  </sheetData>
  <mergeCells count="28">
    <mergeCell ref="B58:H58"/>
    <mergeCell ref="B42:H42"/>
    <mergeCell ref="A44:H44"/>
    <mergeCell ref="B45:B46"/>
    <mergeCell ref="C45:C46"/>
    <mergeCell ref="D45:D46"/>
    <mergeCell ref="E45:E46"/>
    <mergeCell ref="F45:F46"/>
    <mergeCell ref="G45:G46"/>
    <mergeCell ref="H45:H46"/>
    <mergeCell ref="A28:H28"/>
    <mergeCell ref="B29:B30"/>
    <mergeCell ref="C29:C30"/>
    <mergeCell ref="D29:D30"/>
    <mergeCell ref="E29:E30"/>
    <mergeCell ref="F29:F30"/>
    <mergeCell ref="G29:G30"/>
    <mergeCell ref="H29:H30"/>
    <mergeCell ref="A1:H1"/>
    <mergeCell ref="B26:H26"/>
    <mergeCell ref="A3:H3"/>
    <mergeCell ref="H4:H5"/>
    <mergeCell ref="B4:B5"/>
    <mergeCell ref="G4:G5"/>
    <mergeCell ref="F4:F5"/>
    <mergeCell ref="E4:E5"/>
    <mergeCell ref="D4:D5"/>
    <mergeCell ref="C4:C5"/>
  </mergeCells>
  <phoneticPr fontId="0" type="noConversion"/>
  <printOptions horizontalCentered="1"/>
  <pageMargins left="0.19685039370078741" right="0.19685039370078741" top="0.23622047244094491" bottom="0.19685039370078741" header="0" footer="0"/>
  <pageSetup paperSize="9" firstPageNumber="2" orientation="landscape" useFirstPageNumber="1" r:id="rId1"/>
  <headerFooter alignWithMargins="0">
    <oddFooter>&amp;R&amp;"-,Uobičajeno"&amp;P</oddFooter>
  </headerFooter>
  <rowBreaks count="2" manualBreakCount="2">
    <brk id="27" max="16383" man="1"/>
    <brk id="43" max="16383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:N38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04"/>
  <sheetViews>
    <sheetView zoomScale="90" zoomScaleNormal="90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E222" sqref="E222"/>
    </sheetView>
  </sheetViews>
  <sheetFormatPr defaultColWidth="11.42578125" defaultRowHeight="12.75" x14ac:dyDescent="0.2"/>
  <cols>
    <col min="1" max="1" width="20.85546875" style="20" customWidth="1"/>
    <col min="2" max="2" width="47.140625" style="21" customWidth="1"/>
    <col min="3" max="3" width="17.140625" style="22" customWidth="1"/>
    <col min="4" max="4" width="15.42578125" style="22" customWidth="1"/>
    <col min="5" max="5" width="17.140625" style="22" customWidth="1"/>
    <col min="6" max="6" width="16.42578125" style="22" customWidth="1"/>
    <col min="7" max="12" width="13.28515625" style="22" customWidth="1"/>
    <col min="13" max="13" width="17.7109375" style="22" customWidth="1"/>
    <col min="14" max="14" width="13.28515625" style="22" customWidth="1"/>
    <col min="15" max="18" width="13.28515625" style="22" hidden="1" customWidth="1"/>
    <col min="19" max="19" width="11.42578125" style="1" hidden="1" customWidth="1"/>
    <col min="20" max="20" width="12.7109375" style="1" hidden="1" customWidth="1"/>
    <col min="21" max="21" width="10.140625" style="1" hidden="1" customWidth="1"/>
    <col min="22" max="22" width="37.5703125" style="1" hidden="1" customWidth="1"/>
    <col min="23" max="23" width="12.7109375" style="1" hidden="1" customWidth="1"/>
    <col min="24" max="24" width="13.7109375" style="1" hidden="1" customWidth="1"/>
    <col min="25" max="25" width="7.42578125" style="1" hidden="1" customWidth="1"/>
    <col min="26" max="26" width="9.42578125" style="1" hidden="1" customWidth="1"/>
    <col min="27" max="29" width="11.42578125" style="1" hidden="1" customWidth="1"/>
    <col min="30" max="30" width="0" style="1" hidden="1" customWidth="1"/>
    <col min="31" max="16384" width="11.42578125" style="1"/>
  </cols>
  <sheetData>
    <row r="1" spans="1:29" ht="30.6" customHeight="1" x14ac:dyDescent="0.2">
      <c r="A1" s="214" t="s">
        <v>87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29" ht="30" customHeight="1" x14ac:dyDescent="0.2">
      <c r="A2" s="215" t="s">
        <v>19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  <c r="P2" s="216"/>
      <c r="Q2" s="216"/>
      <c r="R2" s="216"/>
    </row>
    <row r="3" spans="1:29" s="19" customFormat="1" ht="56.25" x14ac:dyDescent="0.2">
      <c r="A3" s="120" t="s">
        <v>20</v>
      </c>
      <c r="B3" s="121" t="s">
        <v>21</v>
      </c>
      <c r="C3" s="122" t="s">
        <v>155</v>
      </c>
      <c r="D3" s="122" t="s">
        <v>143</v>
      </c>
      <c r="E3" s="122" t="s">
        <v>156</v>
      </c>
      <c r="F3" s="123" t="s">
        <v>65</v>
      </c>
      <c r="G3" s="123" t="s">
        <v>122</v>
      </c>
      <c r="H3" s="123" t="s">
        <v>107</v>
      </c>
      <c r="I3" s="123" t="s">
        <v>109</v>
      </c>
      <c r="J3" s="123" t="s">
        <v>110</v>
      </c>
      <c r="K3" s="123" t="s">
        <v>144</v>
      </c>
      <c r="L3" s="123" t="s">
        <v>13</v>
      </c>
      <c r="M3" s="123" t="s">
        <v>108</v>
      </c>
      <c r="N3" s="124" t="s">
        <v>22</v>
      </c>
      <c r="O3" s="102" t="s">
        <v>16</v>
      </c>
      <c r="P3" s="31" t="s">
        <v>66</v>
      </c>
      <c r="Q3" s="30" t="s">
        <v>62</v>
      </c>
      <c r="R3" s="30" t="s">
        <v>111</v>
      </c>
      <c r="AC3" s="34">
        <f>771216-F22</f>
        <v>19976.920000000042</v>
      </c>
    </row>
    <row r="4" spans="1:29" s="13" customFormat="1" ht="21.6" customHeight="1" x14ac:dyDescent="0.2">
      <c r="A4" s="125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26"/>
      <c r="O4" s="33"/>
      <c r="P4" s="33"/>
      <c r="Q4" s="33"/>
      <c r="R4" s="33"/>
      <c r="T4" s="93">
        <f>T5-F28-F29-F32-F36-F37-F39-F41-F42-F43-F46-F47-F48-F52-F53-F54-F55-F59-F45</f>
        <v>-41139</v>
      </c>
      <c r="U4" s="93">
        <f>U5-F34</f>
        <v>78000</v>
      </c>
      <c r="V4" s="93">
        <f>V5-F44</f>
        <v>500</v>
      </c>
      <c r="W4" s="93">
        <f>W5-F35-F40</f>
        <v>87934</v>
      </c>
      <c r="X4" s="93">
        <f>X5-F221+F156+F144+F119</f>
        <v>-352967.97</v>
      </c>
    </row>
    <row r="5" spans="1:29" s="19" customFormat="1" ht="30" customHeight="1" x14ac:dyDescent="0.25">
      <c r="A5" s="127" t="s">
        <v>82</v>
      </c>
      <c r="B5" s="60" t="s">
        <v>106</v>
      </c>
      <c r="C5" s="61">
        <f t="shared" ref="C5:C6" si="0">C6</f>
        <v>7050500</v>
      </c>
      <c r="D5" s="61"/>
      <c r="E5" s="61">
        <f t="shared" ref="E5" si="1">E6</f>
        <v>7050500</v>
      </c>
      <c r="F5" s="61">
        <f>F6</f>
        <v>0</v>
      </c>
      <c r="G5" s="61">
        <f>G6</f>
        <v>0</v>
      </c>
      <c r="H5" s="61">
        <f t="shared" ref="H5:M6" si="2">H6</f>
        <v>7050500</v>
      </c>
      <c r="I5" s="61">
        <f t="shared" si="2"/>
        <v>0</v>
      </c>
      <c r="J5" s="61">
        <f t="shared" si="2"/>
        <v>0</v>
      </c>
      <c r="K5" s="61">
        <f t="shared" si="2"/>
        <v>92485.2</v>
      </c>
      <c r="L5" s="61">
        <f t="shared" si="2"/>
        <v>0</v>
      </c>
      <c r="M5" s="61">
        <f t="shared" si="2"/>
        <v>0</v>
      </c>
      <c r="N5" s="128">
        <f t="shared" ref="N5:P5" si="3">N6</f>
        <v>0</v>
      </c>
      <c r="O5" s="61">
        <f t="shared" si="3"/>
        <v>0</v>
      </c>
      <c r="P5" s="61">
        <f t="shared" si="3"/>
        <v>0</v>
      </c>
      <c r="Q5" s="61">
        <f>C5</f>
        <v>7050500</v>
      </c>
      <c r="R5" s="61">
        <f>C5</f>
        <v>7050500</v>
      </c>
      <c r="S5" s="34">
        <f>SUM(F5:N5)</f>
        <v>7142985.2000000002</v>
      </c>
      <c r="T5" s="82">
        <v>246261</v>
      </c>
      <c r="U5" s="83">
        <v>364000</v>
      </c>
      <c r="V5" s="82">
        <v>11500</v>
      </c>
      <c r="W5" s="83">
        <v>87934</v>
      </c>
      <c r="X5" s="92">
        <f t="shared" ref="X5" si="4">SUM(T5:W5)</f>
        <v>709695</v>
      </c>
      <c r="AC5" s="34" t="e">
        <f>#REF!-S5</f>
        <v>#REF!</v>
      </c>
    </row>
    <row r="6" spans="1:29" s="19" customFormat="1" ht="18.75" customHeight="1" x14ac:dyDescent="0.2">
      <c r="A6" s="129" t="s">
        <v>70</v>
      </c>
      <c r="B6" s="63" t="s">
        <v>85</v>
      </c>
      <c r="C6" s="64">
        <f t="shared" si="0"/>
        <v>7050500</v>
      </c>
      <c r="D6" s="64"/>
      <c r="E6" s="64">
        <f>E7+E231</f>
        <v>7050500</v>
      </c>
      <c r="F6" s="64">
        <f>F7</f>
        <v>0</v>
      </c>
      <c r="G6" s="64">
        <f>G7</f>
        <v>0</v>
      </c>
      <c r="H6" s="64">
        <f>H7</f>
        <v>7050500</v>
      </c>
      <c r="I6" s="64">
        <f t="shared" si="2"/>
        <v>0</v>
      </c>
      <c r="J6" s="64">
        <f t="shared" si="2"/>
        <v>0</v>
      </c>
      <c r="K6" s="64">
        <f t="shared" si="2"/>
        <v>92485.2</v>
      </c>
      <c r="L6" s="64">
        <f t="shared" si="2"/>
        <v>0</v>
      </c>
      <c r="M6" s="64">
        <f t="shared" si="2"/>
        <v>0</v>
      </c>
      <c r="N6" s="130">
        <f t="shared" ref="N6:P6" si="5">N7</f>
        <v>0</v>
      </c>
      <c r="O6" s="64">
        <f t="shared" si="5"/>
        <v>0</v>
      </c>
      <c r="P6" s="64">
        <f t="shared" si="5"/>
        <v>0</v>
      </c>
      <c r="Q6" s="64">
        <f>C6</f>
        <v>7050500</v>
      </c>
      <c r="R6" s="64">
        <f>C6</f>
        <v>7050500</v>
      </c>
      <c r="S6" s="34">
        <f t="shared" ref="S6:S78" si="6">SUM(F6:N6)</f>
        <v>7142985.2000000002</v>
      </c>
      <c r="AC6" s="34" t="e">
        <f>#REF!-S6</f>
        <v>#REF!</v>
      </c>
    </row>
    <row r="7" spans="1:29" s="19" customFormat="1" ht="13.5" customHeight="1" x14ac:dyDescent="0.2">
      <c r="A7" s="131">
        <v>3</v>
      </c>
      <c r="B7" s="65" t="s">
        <v>23</v>
      </c>
      <c r="C7" s="66">
        <f t="shared" ref="C7" si="7">C8+C18</f>
        <v>7050500</v>
      </c>
      <c r="D7" s="66"/>
      <c r="E7" s="66">
        <f t="shared" ref="E7" si="8">E8+E18</f>
        <v>7050500</v>
      </c>
      <c r="F7" s="66">
        <f>F8+F18</f>
        <v>0</v>
      </c>
      <c r="G7" s="66">
        <f>G8+G18</f>
        <v>0</v>
      </c>
      <c r="H7" s="66">
        <f t="shared" ref="H7:M7" si="9">H8+H18</f>
        <v>7050500</v>
      </c>
      <c r="I7" s="66">
        <f t="shared" si="9"/>
        <v>0</v>
      </c>
      <c r="J7" s="66">
        <f t="shared" si="9"/>
        <v>0</v>
      </c>
      <c r="K7" s="66">
        <f t="shared" si="9"/>
        <v>92485.2</v>
      </c>
      <c r="L7" s="66">
        <f t="shared" si="9"/>
        <v>0</v>
      </c>
      <c r="M7" s="66">
        <f t="shared" si="9"/>
        <v>0</v>
      </c>
      <c r="N7" s="132">
        <f t="shared" ref="N7:P7" si="10">N8+N18</f>
        <v>0</v>
      </c>
      <c r="O7" s="66">
        <f t="shared" si="10"/>
        <v>0</v>
      </c>
      <c r="P7" s="66">
        <f t="shared" si="10"/>
        <v>0</v>
      </c>
      <c r="Q7" s="66">
        <f>C7</f>
        <v>7050500</v>
      </c>
      <c r="R7" s="66">
        <f>C7</f>
        <v>7050500</v>
      </c>
      <c r="S7" s="34">
        <f t="shared" si="6"/>
        <v>7142985.2000000002</v>
      </c>
      <c r="AC7" s="34" t="e">
        <f>#REF!-S7</f>
        <v>#REF!</v>
      </c>
    </row>
    <row r="8" spans="1:29" s="19" customFormat="1" ht="13.5" customHeight="1" x14ac:dyDescent="0.2">
      <c r="A8" s="133">
        <v>31</v>
      </c>
      <c r="B8" s="67" t="s">
        <v>24</v>
      </c>
      <c r="C8" s="68">
        <f t="shared" ref="C8:H8" si="11">C9+C13+C15</f>
        <v>6638000</v>
      </c>
      <c r="D8" s="68"/>
      <c r="E8" s="68">
        <f t="shared" ref="E8" si="12">E9+E13+E15</f>
        <v>6638000</v>
      </c>
      <c r="F8" s="68">
        <f t="shared" si="11"/>
        <v>0</v>
      </c>
      <c r="G8" s="68">
        <f t="shared" si="11"/>
        <v>0</v>
      </c>
      <c r="H8" s="68">
        <f t="shared" si="11"/>
        <v>6638000</v>
      </c>
      <c r="I8" s="68">
        <f t="shared" ref="I8:M8" si="13">I9+I13+I15</f>
        <v>0</v>
      </c>
      <c r="J8" s="68">
        <f t="shared" si="13"/>
        <v>0</v>
      </c>
      <c r="K8" s="68">
        <f t="shared" si="13"/>
        <v>87059.15</v>
      </c>
      <c r="L8" s="68">
        <f t="shared" si="13"/>
        <v>0</v>
      </c>
      <c r="M8" s="68">
        <f t="shared" si="13"/>
        <v>0</v>
      </c>
      <c r="N8" s="134">
        <f t="shared" ref="N8:P8" si="14">N9+N13+N15</f>
        <v>0</v>
      </c>
      <c r="O8" s="68">
        <f t="shared" si="14"/>
        <v>0</v>
      </c>
      <c r="P8" s="68">
        <f t="shared" si="14"/>
        <v>0</v>
      </c>
      <c r="Q8" s="68">
        <f>C8</f>
        <v>6638000</v>
      </c>
      <c r="R8" s="68">
        <f>C8</f>
        <v>6638000</v>
      </c>
      <c r="S8" s="34">
        <f t="shared" si="6"/>
        <v>6725059.1500000004</v>
      </c>
      <c r="AC8" s="34" t="e">
        <f>#REF!-S8</f>
        <v>#REF!</v>
      </c>
    </row>
    <row r="9" spans="1:29" s="19" customFormat="1" ht="13.5" customHeight="1" x14ac:dyDescent="0.2">
      <c r="A9" s="135">
        <v>311</v>
      </c>
      <c r="B9" s="69" t="s">
        <v>69</v>
      </c>
      <c r="C9" s="70">
        <f t="shared" ref="C9:H9" si="15">SUM(C10:C12)</f>
        <v>5716000</v>
      </c>
      <c r="D9" s="70"/>
      <c r="E9" s="70">
        <f t="shared" ref="E9" si="16">SUM(E10:E12)</f>
        <v>5716000</v>
      </c>
      <c r="F9" s="70">
        <f t="shared" si="15"/>
        <v>0</v>
      </c>
      <c r="G9" s="70">
        <f t="shared" si="15"/>
        <v>0</v>
      </c>
      <c r="H9" s="70">
        <f t="shared" si="15"/>
        <v>5716000</v>
      </c>
      <c r="I9" s="70">
        <f t="shared" ref="I9:M9" si="17">SUM(I10:I12)</f>
        <v>0</v>
      </c>
      <c r="J9" s="70">
        <f t="shared" si="17"/>
        <v>0</v>
      </c>
      <c r="K9" s="70">
        <f t="shared" si="17"/>
        <v>87059.15</v>
      </c>
      <c r="L9" s="70">
        <f t="shared" si="17"/>
        <v>0</v>
      </c>
      <c r="M9" s="70">
        <f t="shared" si="17"/>
        <v>0</v>
      </c>
      <c r="N9" s="136">
        <f t="shared" ref="N9:R9" si="18">SUM(N10:N12)</f>
        <v>0</v>
      </c>
      <c r="O9" s="70">
        <f t="shared" si="18"/>
        <v>0</v>
      </c>
      <c r="P9" s="70">
        <f t="shared" si="18"/>
        <v>0</v>
      </c>
      <c r="Q9" s="70">
        <f t="shared" si="18"/>
        <v>0</v>
      </c>
      <c r="R9" s="70">
        <f t="shared" si="18"/>
        <v>0</v>
      </c>
      <c r="S9" s="34">
        <f t="shared" si="6"/>
        <v>5803059.1500000004</v>
      </c>
      <c r="AC9" s="34" t="e">
        <f>#REF!-S9</f>
        <v>#REF!</v>
      </c>
    </row>
    <row r="10" spans="1:29" ht="13.5" customHeight="1" x14ac:dyDescent="0.25">
      <c r="A10" s="137">
        <v>3111</v>
      </c>
      <c r="B10" s="71" t="s">
        <v>41</v>
      </c>
      <c r="C10" s="72">
        <v>5670000</v>
      </c>
      <c r="D10" s="72"/>
      <c r="E10" s="72">
        <v>5670000</v>
      </c>
      <c r="F10" s="72"/>
      <c r="G10" s="72"/>
      <c r="H10" s="72">
        <v>5670000</v>
      </c>
      <c r="I10" s="72"/>
      <c r="J10" s="72"/>
      <c r="K10" s="72">
        <v>87059.15</v>
      </c>
      <c r="L10" s="72"/>
      <c r="M10" s="72"/>
      <c r="N10" s="138"/>
      <c r="O10" s="72"/>
      <c r="P10" s="72"/>
      <c r="Q10" s="72"/>
      <c r="R10" s="72"/>
      <c r="S10" s="34">
        <f t="shared" si="6"/>
        <v>5757059.1500000004</v>
      </c>
      <c r="T10" s="84"/>
      <c r="V10" s="86" t="s">
        <v>102</v>
      </c>
      <c r="W10" s="82">
        <v>246261</v>
      </c>
      <c r="Y10" s="87">
        <f>F28+F29+F32+F36+F37+F39+F41+F42+F43+F45+F46+F47+F48+F52+F53+F54+F55+F59</f>
        <v>287400</v>
      </c>
      <c r="Z10" s="88">
        <f>W10-Y10</f>
        <v>-41139</v>
      </c>
      <c r="AC10" s="34" t="e">
        <f>#REF!-S10</f>
        <v>#REF!</v>
      </c>
    </row>
    <row r="11" spans="1:29" ht="13.5" customHeight="1" x14ac:dyDescent="0.25">
      <c r="A11" s="137">
        <v>3113</v>
      </c>
      <c r="B11" s="71" t="s">
        <v>42</v>
      </c>
      <c r="C11" s="72">
        <v>35000</v>
      </c>
      <c r="D11" s="72"/>
      <c r="E11" s="72">
        <v>35000</v>
      </c>
      <c r="F11" s="72"/>
      <c r="G11" s="72"/>
      <c r="H11" s="72">
        <v>35000</v>
      </c>
      <c r="I11" s="72"/>
      <c r="J11" s="72"/>
      <c r="K11" s="72"/>
      <c r="L11" s="72"/>
      <c r="M11" s="72"/>
      <c r="N11" s="138"/>
      <c r="O11" s="72"/>
      <c r="P11" s="72"/>
      <c r="Q11" s="72"/>
      <c r="R11" s="72"/>
      <c r="S11" s="34">
        <f t="shared" si="6"/>
        <v>35000</v>
      </c>
      <c r="T11" s="84"/>
      <c r="V11" s="86" t="s">
        <v>103</v>
      </c>
      <c r="W11" s="83">
        <v>364000</v>
      </c>
      <c r="Y11" s="87">
        <f>F34</f>
        <v>286000</v>
      </c>
      <c r="Z11" s="88">
        <f t="shared" ref="Z11" si="19">W11-Y11</f>
        <v>78000</v>
      </c>
      <c r="AC11" s="34" t="e">
        <f>#REF!-S11</f>
        <v>#REF!</v>
      </c>
    </row>
    <row r="12" spans="1:29" ht="13.5" customHeight="1" x14ac:dyDescent="0.25">
      <c r="A12" s="137">
        <v>3114</v>
      </c>
      <c r="B12" s="71" t="s">
        <v>43</v>
      </c>
      <c r="C12" s="72">
        <v>11000</v>
      </c>
      <c r="D12" s="72"/>
      <c r="E12" s="72">
        <v>11000</v>
      </c>
      <c r="F12" s="72"/>
      <c r="G12" s="72"/>
      <c r="H12" s="72">
        <v>11000</v>
      </c>
      <c r="I12" s="72"/>
      <c r="J12" s="72"/>
      <c r="K12" s="72"/>
      <c r="L12" s="72"/>
      <c r="M12" s="72"/>
      <c r="N12" s="138"/>
      <c r="O12" s="72"/>
      <c r="P12" s="72"/>
      <c r="Q12" s="72"/>
      <c r="R12" s="72"/>
      <c r="S12" s="34">
        <f t="shared" si="6"/>
        <v>11000</v>
      </c>
      <c r="T12" s="84"/>
      <c r="V12" s="86" t="s">
        <v>104</v>
      </c>
      <c r="W12" s="82">
        <v>11500</v>
      </c>
      <c r="X12" s="87"/>
      <c r="Y12" s="87">
        <f>F44</f>
        <v>11000</v>
      </c>
      <c r="Z12" s="88">
        <f>W12-Y12</f>
        <v>500</v>
      </c>
      <c r="AC12" s="34" t="e">
        <f>#REF!-S12</f>
        <v>#REF!</v>
      </c>
    </row>
    <row r="13" spans="1:29" s="19" customFormat="1" ht="13.5" customHeight="1" x14ac:dyDescent="0.25">
      <c r="A13" s="135">
        <v>312</v>
      </c>
      <c r="B13" s="69" t="s">
        <v>25</v>
      </c>
      <c r="C13" s="70">
        <f t="shared" ref="C13:H13" si="20">SUM(C14:C14)</f>
        <v>80000</v>
      </c>
      <c r="D13" s="70"/>
      <c r="E13" s="70">
        <f t="shared" si="20"/>
        <v>80000</v>
      </c>
      <c r="F13" s="70">
        <f t="shared" si="20"/>
        <v>0</v>
      </c>
      <c r="G13" s="70">
        <f t="shared" si="20"/>
        <v>0</v>
      </c>
      <c r="H13" s="70">
        <f t="shared" si="20"/>
        <v>80000</v>
      </c>
      <c r="I13" s="70">
        <f t="shared" ref="I13:M13" si="21">SUM(I14:I14)</f>
        <v>0</v>
      </c>
      <c r="J13" s="70">
        <f t="shared" si="21"/>
        <v>0</v>
      </c>
      <c r="K13" s="70">
        <f t="shared" si="21"/>
        <v>0</v>
      </c>
      <c r="L13" s="70">
        <f t="shared" si="21"/>
        <v>0</v>
      </c>
      <c r="M13" s="70">
        <f t="shared" si="21"/>
        <v>0</v>
      </c>
      <c r="N13" s="136">
        <f t="shared" ref="N13:R13" si="22">SUM(N14:N14)</f>
        <v>0</v>
      </c>
      <c r="O13" s="70">
        <f t="shared" si="22"/>
        <v>0</v>
      </c>
      <c r="P13" s="70">
        <f t="shared" si="22"/>
        <v>0</v>
      </c>
      <c r="Q13" s="70">
        <f t="shared" si="22"/>
        <v>0</v>
      </c>
      <c r="R13" s="70">
        <f t="shared" si="22"/>
        <v>0</v>
      </c>
      <c r="S13" s="34">
        <f t="shared" si="6"/>
        <v>80000</v>
      </c>
      <c r="T13" s="85"/>
      <c r="V13" s="86" t="s">
        <v>105</v>
      </c>
      <c r="W13" s="83">
        <v>87934</v>
      </c>
      <c r="Y13" s="34">
        <f>F35+F40</f>
        <v>0</v>
      </c>
      <c r="Z13" s="88">
        <f>W13-Y13</f>
        <v>87934</v>
      </c>
      <c r="AC13" s="34" t="e">
        <f>#REF!-S13</f>
        <v>#REF!</v>
      </c>
    </row>
    <row r="14" spans="1:29" ht="13.5" customHeight="1" x14ac:dyDescent="0.2">
      <c r="A14" s="137">
        <v>3121</v>
      </c>
      <c r="B14" s="71" t="s">
        <v>25</v>
      </c>
      <c r="C14" s="72">
        <v>80000</v>
      </c>
      <c r="D14" s="72"/>
      <c r="E14" s="72">
        <v>80000</v>
      </c>
      <c r="F14" s="72"/>
      <c r="G14" s="72"/>
      <c r="H14" s="72">
        <v>80000</v>
      </c>
      <c r="I14" s="72"/>
      <c r="J14" s="72"/>
      <c r="K14" s="72"/>
      <c r="L14" s="72"/>
      <c r="M14" s="72"/>
      <c r="N14" s="138"/>
      <c r="O14" s="72"/>
      <c r="P14" s="72"/>
      <c r="Q14" s="72"/>
      <c r="R14" s="72"/>
      <c r="S14" s="34">
        <f t="shared" si="6"/>
        <v>80000</v>
      </c>
      <c r="AC14" s="34" t="e">
        <f>#REF!-S14</f>
        <v>#REF!</v>
      </c>
    </row>
    <row r="15" spans="1:29" s="19" customFormat="1" ht="13.5" customHeight="1" x14ac:dyDescent="0.2">
      <c r="A15" s="135">
        <v>313</v>
      </c>
      <c r="B15" s="69" t="s">
        <v>26</v>
      </c>
      <c r="C15" s="70">
        <f t="shared" ref="C15:H15" si="23">SUM(C16:C17)</f>
        <v>842000</v>
      </c>
      <c r="D15" s="70"/>
      <c r="E15" s="70">
        <f t="shared" ref="E15" si="24">SUM(E16:E17)</f>
        <v>842000</v>
      </c>
      <c r="F15" s="70">
        <f t="shared" si="23"/>
        <v>0</v>
      </c>
      <c r="G15" s="70">
        <f t="shared" si="23"/>
        <v>0</v>
      </c>
      <c r="H15" s="70">
        <f t="shared" si="23"/>
        <v>842000</v>
      </c>
      <c r="I15" s="70">
        <f t="shared" ref="I15:M15" si="25">SUM(I16:I17)</f>
        <v>0</v>
      </c>
      <c r="J15" s="70">
        <f t="shared" si="25"/>
        <v>0</v>
      </c>
      <c r="K15" s="70">
        <f t="shared" si="25"/>
        <v>0</v>
      </c>
      <c r="L15" s="70">
        <f t="shared" si="25"/>
        <v>0</v>
      </c>
      <c r="M15" s="70">
        <f t="shared" si="25"/>
        <v>0</v>
      </c>
      <c r="N15" s="136">
        <f t="shared" ref="N15:R15" si="26">SUM(N16:N17)</f>
        <v>0</v>
      </c>
      <c r="O15" s="70">
        <f t="shared" si="26"/>
        <v>0</v>
      </c>
      <c r="P15" s="70">
        <f t="shared" si="26"/>
        <v>0</v>
      </c>
      <c r="Q15" s="70">
        <f t="shared" si="26"/>
        <v>0</v>
      </c>
      <c r="R15" s="70">
        <f t="shared" si="26"/>
        <v>0</v>
      </c>
      <c r="S15" s="34">
        <f t="shared" si="6"/>
        <v>842000</v>
      </c>
      <c r="AC15" s="34" t="e">
        <f>#REF!-S15</f>
        <v>#REF!</v>
      </c>
    </row>
    <row r="16" spans="1:29" ht="13.5" customHeight="1" x14ac:dyDescent="0.2">
      <c r="A16" s="137">
        <v>3132</v>
      </c>
      <c r="B16" s="71" t="s">
        <v>67</v>
      </c>
      <c r="C16" s="72">
        <v>750000</v>
      </c>
      <c r="D16" s="72"/>
      <c r="E16" s="72">
        <v>750000</v>
      </c>
      <c r="F16" s="72"/>
      <c r="G16" s="72"/>
      <c r="H16" s="72">
        <v>750000</v>
      </c>
      <c r="I16" s="72"/>
      <c r="J16" s="72"/>
      <c r="K16" s="72"/>
      <c r="L16" s="72"/>
      <c r="M16" s="72"/>
      <c r="N16" s="138"/>
      <c r="O16" s="72"/>
      <c r="P16" s="72"/>
      <c r="Q16" s="72"/>
      <c r="R16" s="72"/>
      <c r="S16" s="34">
        <f t="shared" si="6"/>
        <v>750000</v>
      </c>
      <c r="AC16" s="34" t="e">
        <f>#REF!-S16</f>
        <v>#REF!</v>
      </c>
    </row>
    <row r="17" spans="1:31" ht="13.5" customHeight="1" x14ac:dyDescent="0.2">
      <c r="A17" s="137">
        <v>3133</v>
      </c>
      <c r="B17" s="71" t="s">
        <v>68</v>
      </c>
      <c r="C17" s="72">
        <v>92000</v>
      </c>
      <c r="D17" s="72"/>
      <c r="E17" s="72">
        <v>92000</v>
      </c>
      <c r="F17" s="72"/>
      <c r="G17" s="72"/>
      <c r="H17" s="72">
        <v>92000</v>
      </c>
      <c r="I17" s="72"/>
      <c r="J17" s="72"/>
      <c r="K17" s="72"/>
      <c r="L17" s="72"/>
      <c r="M17" s="72"/>
      <c r="N17" s="138"/>
      <c r="O17" s="72"/>
      <c r="P17" s="72"/>
      <c r="Q17" s="72"/>
      <c r="R17" s="72"/>
      <c r="S17" s="34">
        <f t="shared" si="6"/>
        <v>92000</v>
      </c>
      <c r="V17" s="84"/>
      <c r="AC17" s="34" t="e">
        <f>#REF!-S17</f>
        <v>#REF!</v>
      </c>
    </row>
    <row r="18" spans="1:31" ht="13.5" customHeight="1" x14ac:dyDescent="0.2">
      <c r="A18" s="133">
        <v>32</v>
      </c>
      <c r="B18" s="67" t="s">
        <v>27</v>
      </c>
      <c r="C18" s="68">
        <f t="shared" ref="C18:H18" si="27">C19</f>
        <v>412500</v>
      </c>
      <c r="D18" s="68"/>
      <c r="E18" s="68">
        <f t="shared" si="27"/>
        <v>412500</v>
      </c>
      <c r="F18" s="68">
        <f t="shared" si="27"/>
        <v>0</v>
      </c>
      <c r="G18" s="68">
        <f t="shared" si="27"/>
        <v>0</v>
      </c>
      <c r="H18" s="68">
        <f t="shared" si="27"/>
        <v>412500</v>
      </c>
      <c r="I18" s="68">
        <f t="shared" ref="I18:P18" si="28">I19</f>
        <v>0</v>
      </c>
      <c r="J18" s="68">
        <f t="shared" si="28"/>
        <v>0</v>
      </c>
      <c r="K18" s="68">
        <f t="shared" si="28"/>
        <v>5426.05</v>
      </c>
      <c r="L18" s="68">
        <f t="shared" si="28"/>
        <v>0</v>
      </c>
      <c r="M18" s="68">
        <f t="shared" si="28"/>
        <v>0</v>
      </c>
      <c r="N18" s="134">
        <f t="shared" si="28"/>
        <v>0</v>
      </c>
      <c r="O18" s="68">
        <f t="shared" si="28"/>
        <v>0</v>
      </c>
      <c r="P18" s="68">
        <f t="shared" si="28"/>
        <v>0</v>
      </c>
      <c r="Q18" s="68">
        <f>C18</f>
        <v>412500</v>
      </c>
      <c r="R18" s="68">
        <f>C18</f>
        <v>412500</v>
      </c>
      <c r="S18" s="34">
        <f t="shared" si="6"/>
        <v>417926.05</v>
      </c>
      <c r="AC18" s="34" t="e">
        <f>#REF!-S18</f>
        <v>#REF!</v>
      </c>
    </row>
    <row r="19" spans="1:31" s="19" customFormat="1" ht="13.5" customHeight="1" x14ac:dyDescent="0.2">
      <c r="A19" s="135">
        <v>321</v>
      </c>
      <c r="B19" s="69" t="s">
        <v>28</v>
      </c>
      <c r="C19" s="70">
        <f>SUM(C20:C21)</f>
        <v>412500</v>
      </c>
      <c r="D19" s="70"/>
      <c r="E19" s="70">
        <f>SUM(E20:E21)</f>
        <v>412500</v>
      </c>
      <c r="F19" s="70">
        <f>SUM(F20:F20)</f>
        <v>0</v>
      </c>
      <c r="G19" s="70">
        <f>SUM(G20:G20)</f>
        <v>0</v>
      </c>
      <c r="H19" s="70">
        <f>SUM(H20:H21)</f>
        <v>412500</v>
      </c>
      <c r="I19" s="70">
        <f t="shared" ref="I19:P19" si="29">SUM(I20:I20)</f>
        <v>0</v>
      </c>
      <c r="J19" s="70">
        <f t="shared" si="29"/>
        <v>0</v>
      </c>
      <c r="K19" s="70">
        <f t="shared" si="29"/>
        <v>5426.05</v>
      </c>
      <c r="L19" s="70">
        <f t="shared" si="29"/>
        <v>0</v>
      </c>
      <c r="M19" s="70">
        <f t="shared" si="29"/>
        <v>0</v>
      </c>
      <c r="N19" s="136">
        <f t="shared" si="29"/>
        <v>0</v>
      </c>
      <c r="O19" s="70">
        <f t="shared" si="29"/>
        <v>0</v>
      </c>
      <c r="P19" s="70">
        <f t="shared" si="29"/>
        <v>0</v>
      </c>
      <c r="Q19" s="70">
        <f t="shared" ref="Q19" si="30">SUM(Q20:Q20)</f>
        <v>0</v>
      </c>
      <c r="R19" s="70">
        <f t="shared" ref="R19" si="31">SUM(R20:R20)</f>
        <v>0</v>
      </c>
      <c r="S19" s="34">
        <f t="shared" si="6"/>
        <v>417926.05</v>
      </c>
      <c r="X19" s="34"/>
      <c r="Y19" s="34"/>
      <c r="AC19" s="34" t="e">
        <f>#REF!-S19</f>
        <v>#REF!</v>
      </c>
    </row>
    <row r="20" spans="1:31" ht="13.5" customHeight="1" x14ac:dyDescent="0.2">
      <c r="A20" s="137">
        <v>3212</v>
      </c>
      <c r="B20" s="71" t="s">
        <v>46</v>
      </c>
      <c r="C20" s="72">
        <v>390000</v>
      </c>
      <c r="D20" s="72"/>
      <c r="E20" s="72">
        <v>390000</v>
      </c>
      <c r="F20" s="72"/>
      <c r="G20" s="72"/>
      <c r="H20" s="72">
        <v>390000</v>
      </c>
      <c r="I20" s="72"/>
      <c r="J20" s="72"/>
      <c r="K20" s="72">
        <v>5426.05</v>
      </c>
      <c r="L20" s="72"/>
      <c r="M20" s="72"/>
      <c r="N20" s="138"/>
      <c r="O20" s="72"/>
      <c r="P20" s="72"/>
      <c r="Q20" s="72"/>
      <c r="R20" s="72"/>
      <c r="S20" s="34">
        <f t="shared" si="6"/>
        <v>395426.05</v>
      </c>
      <c r="AC20" s="34" t="e">
        <f>#REF!-S20</f>
        <v>#REF!</v>
      </c>
    </row>
    <row r="21" spans="1:31" ht="13.5" customHeight="1" x14ac:dyDescent="0.2">
      <c r="A21" s="137">
        <v>3295</v>
      </c>
      <c r="B21" s="71" t="s">
        <v>121</v>
      </c>
      <c r="C21" s="72">
        <v>22500</v>
      </c>
      <c r="D21" s="72"/>
      <c r="E21" s="72">
        <v>22500</v>
      </c>
      <c r="F21" s="72"/>
      <c r="G21" s="72"/>
      <c r="H21" s="72">
        <v>22500</v>
      </c>
      <c r="I21" s="72"/>
      <c r="J21" s="72"/>
      <c r="K21" s="72">
        <v>0</v>
      </c>
      <c r="L21" s="72"/>
      <c r="M21" s="72"/>
      <c r="N21" s="138"/>
      <c r="O21" s="72"/>
      <c r="P21" s="72"/>
      <c r="Q21" s="72"/>
      <c r="R21" s="72"/>
      <c r="S21" s="34">
        <f t="shared" si="6"/>
        <v>22500</v>
      </c>
      <c r="AC21" s="34" t="e">
        <f>#REF!-S21</f>
        <v>#REF!</v>
      </c>
    </row>
    <row r="22" spans="1:31" s="19" customFormat="1" ht="30" customHeight="1" x14ac:dyDescent="0.2">
      <c r="A22" s="139" t="s">
        <v>82</v>
      </c>
      <c r="B22" s="74" t="s">
        <v>91</v>
      </c>
      <c r="C22" s="75">
        <f>C23+C61</f>
        <v>1015350</v>
      </c>
      <c r="D22" s="75">
        <f>SUM(E22-C22)</f>
        <v>189624.08000000007</v>
      </c>
      <c r="E22" s="75">
        <f>SUM(F22+I22+L22)</f>
        <v>1204974.0800000001</v>
      </c>
      <c r="F22" s="180">
        <f>F23+F61+F67</f>
        <v>751239.08</v>
      </c>
      <c r="G22" s="75">
        <f>G23</f>
        <v>0</v>
      </c>
      <c r="H22" s="75">
        <f t="shared" ref="H22:M23" si="32">H23</f>
        <v>0</v>
      </c>
      <c r="I22" s="75">
        <v>268735</v>
      </c>
      <c r="J22" s="75">
        <f t="shared" si="32"/>
        <v>0</v>
      </c>
      <c r="K22" s="75">
        <f t="shared" si="32"/>
        <v>0</v>
      </c>
      <c r="L22" s="75">
        <f t="shared" si="32"/>
        <v>185000</v>
      </c>
      <c r="M22" s="75">
        <f t="shared" si="32"/>
        <v>0</v>
      </c>
      <c r="N22" s="140">
        <f>N23+N41</f>
        <v>0</v>
      </c>
      <c r="O22" s="75">
        <f>O23+O41</f>
        <v>0</v>
      </c>
      <c r="P22" s="75">
        <f>P23+P41</f>
        <v>0</v>
      </c>
      <c r="Q22" s="61">
        <f>C22</f>
        <v>1015350</v>
      </c>
      <c r="R22" s="61">
        <f>C22</f>
        <v>1015350</v>
      </c>
      <c r="S22" s="34">
        <f t="shared" si="6"/>
        <v>1204974.0800000001</v>
      </c>
      <c r="AC22" s="34" t="e">
        <f>#REF!-S22</f>
        <v>#REF!</v>
      </c>
    </row>
    <row r="23" spans="1:31" s="19" customFormat="1" ht="18.75" customHeight="1" x14ac:dyDescent="0.2">
      <c r="A23" s="129" t="s">
        <v>70</v>
      </c>
      <c r="B23" s="63" t="s">
        <v>88</v>
      </c>
      <c r="C23" s="64">
        <f t="shared" ref="C23" si="33">C24</f>
        <v>912574</v>
      </c>
      <c r="D23" s="64">
        <f>D24</f>
        <v>120561</v>
      </c>
      <c r="E23" s="64">
        <f>E24</f>
        <v>1033135</v>
      </c>
      <c r="F23" s="64">
        <f>F24</f>
        <v>584400</v>
      </c>
      <c r="G23" s="64">
        <f>G24</f>
        <v>0</v>
      </c>
      <c r="H23" s="64">
        <f t="shared" si="32"/>
        <v>0</v>
      </c>
      <c r="I23" s="64">
        <f t="shared" si="32"/>
        <v>263735</v>
      </c>
      <c r="J23" s="64">
        <f t="shared" si="32"/>
        <v>0</v>
      </c>
      <c r="K23" s="64">
        <f t="shared" si="32"/>
        <v>0</v>
      </c>
      <c r="L23" s="64">
        <f t="shared" si="32"/>
        <v>185000</v>
      </c>
      <c r="M23" s="64">
        <f t="shared" si="32"/>
        <v>0</v>
      </c>
      <c r="N23" s="130">
        <f t="shared" ref="N23:P23" si="34">N24</f>
        <v>0</v>
      </c>
      <c r="O23" s="64">
        <f t="shared" si="34"/>
        <v>0</v>
      </c>
      <c r="P23" s="64">
        <f t="shared" si="34"/>
        <v>0</v>
      </c>
      <c r="Q23" s="64">
        <f>C23</f>
        <v>912574</v>
      </c>
      <c r="R23" s="64">
        <f>C23</f>
        <v>912574</v>
      </c>
      <c r="S23" s="34">
        <f t="shared" si="6"/>
        <v>1033135</v>
      </c>
      <c r="AC23" s="34" t="e">
        <f>#REF!-S23</f>
        <v>#REF!</v>
      </c>
    </row>
    <row r="24" spans="1:31" s="19" customFormat="1" ht="13.5" customHeight="1" x14ac:dyDescent="0.2">
      <c r="A24" s="131">
        <v>3</v>
      </c>
      <c r="B24" s="65" t="s">
        <v>23</v>
      </c>
      <c r="C24" s="66">
        <f t="shared" ref="C24" si="35">C25+C57</f>
        <v>912574</v>
      </c>
      <c r="D24" s="66">
        <f>SUM(E24-C24)</f>
        <v>120561</v>
      </c>
      <c r="E24" s="66">
        <f>SUM(F24+I24+L24)</f>
        <v>1033135</v>
      </c>
      <c r="F24" s="66">
        <f>F25+F57</f>
        <v>584400</v>
      </c>
      <c r="G24" s="66">
        <f t="shared" ref="G24" si="36">G25+G57</f>
        <v>0</v>
      </c>
      <c r="H24" s="66">
        <f t="shared" ref="H24:P24" si="37">H25+H57</f>
        <v>0</v>
      </c>
      <c r="I24" s="66">
        <f t="shared" si="37"/>
        <v>263735</v>
      </c>
      <c r="J24" s="66">
        <f t="shared" si="37"/>
        <v>0</v>
      </c>
      <c r="K24" s="66">
        <f t="shared" si="37"/>
        <v>0</v>
      </c>
      <c r="L24" s="66">
        <f t="shared" si="37"/>
        <v>185000</v>
      </c>
      <c r="M24" s="66">
        <f t="shared" si="37"/>
        <v>0</v>
      </c>
      <c r="N24" s="132">
        <f t="shared" si="37"/>
        <v>0</v>
      </c>
      <c r="O24" s="66">
        <f t="shared" si="37"/>
        <v>0</v>
      </c>
      <c r="P24" s="66">
        <f t="shared" si="37"/>
        <v>0</v>
      </c>
      <c r="Q24" s="66">
        <f>C24</f>
        <v>912574</v>
      </c>
      <c r="R24" s="66">
        <f>C24</f>
        <v>912574</v>
      </c>
      <c r="S24" s="34">
        <f t="shared" si="6"/>
        <v>1033135</v>
      </c>
      <c r="AC24" s="34" t="e">
        <f>#REF!-S24</f>
        <v>#REF!</v>
      </c>
    </row>
    <row r="25" spans="1:31" s="19" customFormat="1" ht="13.5" customHeight="1" x14ac:dyDescent="0.2">
      <c r="A25" s="133">
        <v>32</v>
      </c>
      <c r="B25" s="67" t="s">
        <v>27</v>
      </c>
      <c r="C25" s="68">
        <f>C26+C31+C38+C49+C51</f>
        <v>907574</v>
      </c>
      <c r="D25" s="68">
        <f>SUM(E25-C25)</f>
        <v>112561</v>
      </c>
      <c r="E25" s="68">
        <f>SUM(F25+I25+L25)</f>
        <v>1020135</v>
      </c>
      <c r="F25" s="68">
        <f t="shared" ref="F25:P25" si="38">F26+F31+F38+F49+F51</f>
        <v>576400</v>
      </c>
      <c r="G25" s="68">
        <f t="shared" ref="G25" si="39">G26+G31+G38+G49+G51</f>
        <v>0</v>
      </c>
      <c r="H25" s="68">
        <f t="shared" si="38"/>
        <v>0</v>
      </c>
      <c r="I25" s="68">
        <f>I26+I31+I38+I49+I51</f>
        <v>258735</v>
      </c>
      <c r="J25" s="68">
        <f t="shared" si="38"/>
        <v>0</v>
      </c>
      <c r="K25" s="68">
        <f t="shared" si="38"/>
        <v>0</v>
      </c>
      <c r="L25" s="68">
        <f t="shared" si="38"/>
        <v>185000</v>
      </c>
      <c r="M25" s="68">
        <f t="shared" si="38"/>
        <v>0</v>
      </c>
      <c r="N25" s="134">
        <f t="shared" si="38"/>
        <v>0</v>
      </c>
      <c r="O25" s="68">
        <f t="shared" si="38"/>
        <v>0</v>
      </c>
      <c r="P25" s="68">
        <f t="shared" si="38"/>
        <v>0</v>
      </c>
      <c r="Q25" s="68">
        <f>C25</f>
        <v>907574</v>
      </c>
      <c r="R25" s="68">
        <f>C25</f>
        <v>907574</v>
      </c>
      <c r="S25" s="34">
        <f t="shared" si="6"/>
        <v>1020135</v>
      </c>
      <c r="AC25" s="34" t="e">
        <f>#REF!-S25</f>
        <v>#REF!</v>
      </c>
    </row>
    <row r="26" spans="1:31" s="19" customFormat="1" ht="13.5" customHeight="1" x14ac:dyDescent="0.2">
      <c r="A26" s="135">
        <v>321</v>
      </c>
      <c r="B26" s="69" t="s">
        <v>28</v>
      </c>
      <c r="C26" s="70">
        <f>SUM(C27:C30)</f>
        <v>117000</v>
      </c>
      <c r="D26" s="70">
        <f>SUM(E26-C26)</f>
        <v>16200</v>
      </c>
      <c r="E26" s="70">
        <f>E27+E28+E29+E30</f>
        <v>133200</v>
      </c>
      <c r="F26" s="70">
        <f>SUM(F28:F30)</f>
        <v>31200</v>
      </c>
      <c r="G26" s="70">
        <f>SUM(G28:G30)</f>
        <v>0</v>
      </c>
      <c r="H26" s="70">
        <f t="shared" ref="H26:M26" si="40">SUM(H28:H30)</f>
        <v>0</v>
      </c>
      <c r="I26" s="70">
        <f>SUM(I27:I30)</f>
        <v>102000</v>
      </c>
      <c r="J26" s="70">
        <f t="shared" si="40"/>
        <v>0</v>
      </c>
      <c r="K26" s="70">
        <f t="shared" si="40"/>
        <v>0</v>
      </c>
      <c r="L26" s="70">
        <f t="shared" si="40"/>
        <v>0</v>
      </c>
      <c r="M26" s="70">
        <f t="shared" si="40"/>
        <v>0</v>
      </c>
      <c r="N26" s="136">
        <f t="shared" ref="N26:R26" si="41">SUM(N28:N30)</f>
        <v>0</v>
      </c>
      <c r="O26" s="70">
        <f t="shared" si="41"/>
        <v>0</v>
      </c>
      <c r="P26" s="70">
        <f t="shared" si="41"/>
        <v>0</v>
      </c>
      <c r="Q26" s="70">
        <f t="shared" si="41"/>
        <v>0</v>
      </c>
      <c r="R26" s="70">
        <f t="shared" si="41"/>
        <v>0</v>
      </c>
      <c r="S26" s="34">
        <f t="shared" si="6"/>
        <v>133200</v>
      </c>
      <c r="AC26" s="34" t="e">
        <f>#REF!-S26</f>
        <v>#REF!</v>
      </c>
    </row>
    <row r="27" spans="1:31" ht="13.5" customHeight="1" x14ac:dyDescent="0.2">
      <c r="A27" s="137">
        <v>3121</v>
      </c>
      <c r="B27" s="71" t="s">
        <v>25</v>
      </c>
      <c r="C27" s="72">
        <v>36000</v>
      </c>
      <c r="D27" s="72">
        <v>1000</v>
      </c>
      <c r="E27" s="72">
        <v>37000</v>
      </c>
      <c r="F27" s="72"/>
      <c r="G27" s="72"/>
      <c r="H27" s="72"/>
      <c r="I27" s="72">
        <v>37000</v>
      </c>
      <c r="J27" s="72"/>
      <c r="K27" s="72"/>
      <c r="L27" s="72"/>
      <c r="M27" s="72"/>
      <c r="N27" s="138"/>
      <c r="O27" s="72"/>
      <c r="P27" s="72"/>
      <c r="Q27" s="72"/>
      <c r="R27" s="72"/>
      <c r="S27" s="34">
        <f t="shared" si="6"/>
        <v>37000</v>
      </c>
      <c r="AC27" s="34" t="e">
        <f>#REF!-S27</f>
        <v>#REF!</v>
      </c>
    </row>
    <row r="28" spans="1:31" ht="13.5" customHeight="1" x14ac:dyDescent="0.2">
      <c r="A28" s="137">
        <v>3211</v>
      </c>
      <c r="B28" s="71" t="s">
        <v>45</v>
      </c>
      <c r="C28" s="72">
        <v>58000</v>
      </c>
      <c r="D28" s="72">
        <f>SUM(E28-C28)</f>
        <v>17000</v>
      </c>
      <c r="E28" s="72">
        <f>SUM(F28+I28)</f>
        <v>75000</v>
      </c>
      <c r="F28" s="72">
        <v>18000</v>
      </c>
      <c r="G28" s="72"/>
      <c r="H28" s="72"/>
      <c r="I28" s="72">
        <v>57000</v>
      </c>
      <c r="J28" s="72"/>
      <c r="K28" s="72"/>
      <c r="L28" s="72"/>
      <c r="M28" s="72"/>
      <c r="N28" s="138"/>
      <c r="O28" s="72"/>
      <c r="P28" s="72"/>
      <c r="Q28" s="72"/>
      <c r="R28" s="72"/>
      <c r="S28" s="34">
        <f t="shared" si="6"/>
        <v>75000</v>
      </c>
      <c r="AC28" s="34" t="e">
        <f>#REF!-S28</f>
        <v>#REF!</v>
      </c>
      <c r="AE28" s="87"/>
    </row>
    <row r="29" spans="1:31" ht="13.5" customHeight="1" x14ac:dyDescent="0.2">
      <c r="A29" s="137">
        <v>3213</v>
      </c>
      <c r="B29" s="71" t="s">
        <v>47</v>
      </c>
      <c r="C29" s="72">
        <v>20000</v>
      </c>
      <c r="D29" s="72">
        <v>-1800</v>
      </c>
      <c r="E29" s="72">
        <v>18200</v>
      </c>
      <c r="F29" s="72">
        <v>13200</v>
      </c>
      <c r="G29" s="72"/>
      <c r="H29" s="72"/>
      <c r="I29" s="72">
        <v>5000</v>
      </c>
      <c r="J29" s="72"/>
      <c r="K29" s="72"/>
      <c r="L29" s="72"/>
      <c r="M29" s="72"/>
      <c r="N29" s="138"/>
      <c r="O29" s="72"/>
      <c r="P29" s="72"/>
      <c r="Q29" s="72"/>
      <c r="R29" s="72"/>
      <c r="S29" s="34">
        <f t="shared" si="6"/>
        <v>18200</v>
      </c>
      <c r="AC29" s="34" t="e">
        <f>#REF!-S29</f>
        <v>#REF!</v>
      </c>
    </row>
    <row r="30" spans="1:31" ht="13.5" customHeight="1" x14ac:dyDescent="0.2">
      <c r="A30" s="137">
        <v>3214</v>
      </c>
      <c r="B30" s="71" t="s">
        <v>120</v>
      </c>
      <c r="C30" s="72">
        <v>3000</v>
      </c>
      <c r="D30" s="72"/>
      <c r="E30" s="72">
        <v>3000</v>
      </c>
      <c r="F30" s="72"/>
      <c r="G30" s="72"/>
      <c r="H30" s="72"/>
      <c r="I30" s="72">
        <v>3000</v>
      </c>
      <c r="J30" s="72"/>
      <c r="K30" s="72"/>
      <c r="L30" s="72"/>
      <c r="M30" s="72"/>
      <c r="N30" s="138"/>
      <c r="O30" s="72"/>
      <c r="P30" s="72"/>
      <c r="Q30" s="72"/>
      <c r="R30" s="72"/>
      <c r="S30" s="34">
        <f t="shared" si="6"/>
        <v>3000</v>
      </c>
      <c r="AC30" s="34" t="e">
        <f>#REF!-S30</f>
        <v>#REF!</v>
      </c>
    </row>
    <row r="31" spans="1:31" s="19" customFormat="1" ht="13.5" customHeight="1" x14ac:dyDescent="0.2">
      <c r="A31" s="135">
        <v>322</v>
      </c>
      <c r="B31" s="69" t="s">
        <v>29</v>
      </c>
      <c r="C31" s="70">
        <f>SUM(C32:C37)</f>
        <v>452500</v>
      </c>
      <c r="D31" s="70">
        <f>SUM(E31-C31)</f>
        <v>37545.200000000012</v>
      </c>
      <c r="E31" s="70">
        <f>SUM(F31+I31)</f>
        <v>490045.2</v>
      </c>
      <c r="F31" s="70">
        <f>SUM(F32:F37)</f>
        <v>407545.2</v>
      </c>
      <c r="G31" s="70">
        <f>SUM(G32:G37)</f>
        <v>0</v>
      </c>
      <c r="H31" s="70">
        <f t="shared" ref="H31:M31" si="42">SUM(H32:H37)</f>
        <v>0</v>
      </c>
      <c r="I31" s="70">
        <f>SUM(I32:I37)</f>
        <v>82500</v>
      </c>
      <c r="J31" s="70">
        <f t="shared" si="42"/>
        <v>0</v>
      </c>
      <c r="K31" s="70">
        <f t="shared" si="42"/>
        <v>0</v>
      </c>
      <c r="L31" s="70">
        <f t="shared" si="42"/>
        <v>0</v>
      </c>
      <c r="M31" s="70">
        <f t="shared" si="42"/>
        <v>0</v>
      </c>
      <c r="N31" s="136">
        <f t="shared" ref="N31:R31" si="43">SUM(N32:N37)</f>
        <v>0</v>
      </c>
      <c r="O31" s="70">
        <f t="shared" si="43"/>
        <v>0</v>
      </c>
      <c r="P31" s="70">
        <f t="shared" si="43"/>
        <v>0</v>
      </c>
      <c r="Q31" s="70">
        <f t="shared" si="43"/>
        <v>0</v>
      </c>
      <c r="R31" s="70">
        <f t="shared" si="43"/>
        <v>0</v>
      </c>
      <c r="S31" s="34">
        <f t="shared" si="6"/>
        <v>490045.2</v>
      </c>
      <c r="AC31" s="34" t="e">
        <f>#REF!-S31</f>
        <v>#REF!</v>
      </c>
    </row>
    <row r="32" spans="1:31" ht="13.5" customHeight="1" x14ac:dyDescent="0.2">
      <c r="A32" s="137">
        <v>3221</v>
      </c>
      <c r="B32" s="71" t="s">
        <v>73</v>
      </c>
      <c r="C32" s="72">
        <v>110000</v>
      </c>
      <c r="D32" s="72">
        <f>SUM(E32-C32)</f>
        <v>26000</v>
      </c>
      <c r="E32" s="72">
        <v>136000</v>
      </c>
      <c r="F32" s="72">
        <v>102000</v>
      </c>
      <c r="G32" s="72"/>
      <c r="H32" s="72"/>
      <c r="I32" s="72">
        <v>34000</v>
      </c>
      <c r="J32" s="72"/>
      <c r="K32" s="72"/>
      <c r="L32" s="72"/>
      <c r="M32" s="72"/>
      <c r="N32" s="138"/>
      <c r="O32" s="72"/>
      <c r="P32" s="72"/>
      <c r="Q32" s="72"/>
      <c r="R32" s="72"/>
      <c r="S32" s="34">
        <f t="shared" si="6"/>
        <v>136000</v>
      </c>
      <c r="AC32" s="34" t="e">
        <f>#REF!-S32</f>
        <v>#REF!</v>
      </c>
    </row>
    <row r="33" spans="1:34" ht="13.5" customHeight="1" x14ac:dyDescent="0.2">
      <c r="A33" s="137">
        <v>3222</v>
      </c>
      <c r="B33" s="71" t="s">
        <v>48</v>
      </c>
      <c r="C33" s="72">
        <v>500</v>
      </c>
      <c r="D33" s="72">
        <v>2000</v>
      </c>
      <c r="E33" s="72">
        <v>2500</v>
      </c>
      <c r="F33" s="72"/>
      <c r="G33" s="72"/>
      <c r="H33" s="72"/>
      <c r="I33" s="72">
        <v>2500</v>
      </c>
      <c r="J33" s="72"/>
      <c r="K33" s="72"/>
      <c r="L33" s="72"/>
      <c r="M33" s="72"/>
      <c r="N33" s="138"/>
      <c r="O33" s="72"/>
      <c r="P33" s="72"/>
      <c r="Q33" s="72"/>
      <c r="R33" s="72"/>
      <c r="S33" s="34">
        <f t="shared" si="6"/>
        <v>2500</v>
      </c>
      <c r="AC33" s="34" t="e">
        <f>#REF!-S33</f>
        <v>#REF!</v>
      </c>
      <c r="AH33" s="87"/>
    </row>
    <row r="34" spans="1:34" ht="13.5" customHeight="1" x14ac:dyDescent="0.2">
      <c r="A34" s="137">
        <v>3223</v>
      </c>
      <c r="B34" s="71" t="s">
        <v>49</v>
      </c>
      <c r="C34" s="72">
        <v>327000</v>
      </c>
      <c r="D34" s="72">
        <v>-1000</v>
      </c>
      <c r="E34" s="72">
        <v>326000</v>
      </c>
      <c r="F34" s="72">
        <v>286000</v>
      </c>
      <c r="G34" s="72"/>
      <c r="H34" s="72"/>
      <c r="I34" s="72">
        <v>40000</v>
      </c>
      <c r="J34" s="72"/>
      <c r="K34" s="72"/>
      <c r="L34" s="72"/>
      <c r="M34" s="72"/>
      <c r="N34" s="138"/>
      <c r="O34" s="72"/>
      <c r="P34" s="72"/>
      <c r="Q34" s="72"/>
      <c r="R34" s="72"/>
      <c r="S34" s="34">
        <f t="shared" si="6"/>
        <v>326000</v>
      </c>
      <c r="AC34" s="34" t="e">
        <f>#REF!-S34</f>
        <v>#REF!</v>
      </c>
    </row>
    <row r="35" spans="1:34" ht="13.5" hidden="1" customHeight="1" x14ac:dyDescent="0.2">
      <c r="A35" s="137">
        <v>3224</v>
      </c>
      <c r="B35" s="71" t="s">
        <v>74</v>
      </c>
      <c r="C35" s="72">
        <v>0</v>
      </c>
      <c r="D35" s="72"/>
      <c r="E35" s="72"/>
      <c r="F35" s="72">
        <v>0</v>
      </c>
      <c r="G35" s="72"/>
      <c r="H35" s="72"/>
      <c r="I35" s="72"/>
      <c r="J35" s="72"/>
      <c r="K35" s="72"/>
      <c r="L35" s="72"/>
      <c r="M35" s="72"/>
      <c r="N35" s="138"/>
      <c r="O35" s="72"/>
      <c r="P35" s="72"/>
      <c r="Q35" s="72"/>
      <c r="R35" s="72"/>
      <c r="S35" s="34">
        <f t="shared" si="6"/>
        <v>0</v>
      </c>
      <c r="AC35" s="34" t="e">
        <f>#REF!-S35</f>
        <v>#REF!</v>
      </c>
    </row>
    <row r="36" spans="1:34" ht="13.5" customHeight="1" x14ac:dyDescent="0.2">
      <c r="A36" s="137">
        <v>3225</v>
      </c>
      <c r="B36" s="71" t="s">
        <v>92</v>
      </c>
      <c r="C36" s="72">
        <v>12000</v>
      </c>
      <c r="D36" s="72">
        <f>SUM(E36-C36)</f>
        <v>9545</v>
      </c>
      <c r="E36" s="72">
        <v>21545</v>
      </c>
      <c r="F36" s="72">
        <v>15545.2</v>
      </c>
      <c r="G36" s="72"/>
      <c r="H36" s="72"/>
      <c r="I36" s="72">
        <v>6000</v>
      </c>
      <c r="J36" s="72"/>
      <c r="K36" s="72"/>
      <c r="L36" s="72"/>
      <c r="M36" s="72"/>
      <c r="N36" s="138"/>
      <c r="O36" s="72"/>
      <c r="P36" s="72"/>
      <c r="Q36" s="72"/>
      <c r="R36" s="72"/>
      <c r="S36" s="34">
        <f t="shared" si="6"/>
        <v>21545.200000000001</v>
      </c>
      <c r="AC36" s="34" t="e">
        <f>#REF!-S36</f>
        <v>#REF!</v>
      </c>
    </row>
    <row r="37" spans="1:34" ht="13.5" customHeight="1" x14ac:dyDescent="0.2">
      <c r="A37" s="137">
        <v>3227</v>
      </c>
      <c r="B37" s="71" t="s">
        <v>76</v>
      </c>
      <c r="C37" s="72">
        <v>3000</v>
      </c>
      <c r="D37" s="72">
        <v>1000</v>
      </c>
      <c r="E37" s="72">
        <v>4000</v>
      </c>
      <c r="F37" s="72">
        <v>4000</v>
      </c>
      <c r="G37" s="72"/>
      <c r="H37" s="72"/>
      <c r="I37" s="72">
        <v>0</v>
      </c>
      <c r="J37" s="72"/>
      <c r="K37" s="72"/>
      <c r="L37" s="72"/>
      <c r="M37" s="72"/>
      <c r="N37" s="138"/>
      <c r="O37" s="72"/>
      <c r="P37" s="72"/>
      <c r="Q37" s="72"/>
      <c r="R37" s="72"/>
      <c r="S37" s="34">
        <f t="shared" si="6"/>
        <v>4000</v>
      </c>
      <c r="AC37" s="34" t="e">
        <f>#REF!-S37</f>
        <v>#REF!</v>
      </c>
    </row>
    <row r="38" spans="1:34" s="19" customFormat="1" ht="13.5" customHeight="1" x14ac:dyDescent="0.2">
      <c r="A38" s="135">
        <v>323</v>
      </c>
      <c r="B38" s="69" t="s">
        <v>30</v>
      </c>
      <c r="C38" s="70">
        <f>SUM(C39:C48)</f>
        <v>157519</v>
      </c>
      <c r="D38" s="70">
        <f>SUM(E38-C38)</f>
        <v>52615.399999999994</v>
      </c>
      <c r="E38" s="70">
        <f>SUM(F38+I38+L38)</f>
        <v>210134.39999999999</v>
      </c>
      <c r="F38" s="70">
        <f>SUM(F39:F48)</f>
        <v>123599.4</v>
      </c>
      <c r="G38" s="70">
        <f>SUM(G39:G48)</f>
        <v>0</v>
      </c>
      <c r="H38" s="70">
        <f t="shared" ref="H38:R38" si="44">SUM(H39:H48)</f>
        <v>0</v>
      </c>
      <c r="I38" s="70">
        <f>SUM(I39:I48)</f>
        <v>61535</v>
      </c>
      <c r="J38" s="70">
        <f t="shared" si="44"/>
        <v>0</v>
      </c>
      <c r="K38" s="70">
        <f t="shared" si="44"/>
        <v>0</v>
      </c>
      <c r="L38" s="70">
        <f t="shared" si="44"/>
        <v>25000</v>
      </c>
      <c r="M38" s="70">
        <f t="shared" si="44"/>
        <v>0</v>
      </c>
      <c r="N38" s="136">
        <f t="shared" si="44"/>
        <v>0</v>
      </c>
      <c r="O38" s="70">
        <f t="shared" si="44"/>
        <v>0</v>
      </c>
      <c r="P38" s="70">
        <f t="shared" si="44"/>
        <v>0</v>
      </c>
      <c r="Q38" s="70">
        <f t="shared" si="44"/>
        <v>0</v>
      </c>
      <c r="R38" s="70">
        <f t="shared" si="44"/>
        <v>0</v>
      </c>
      <c r="S38" s="34">
        <f t="shared" si="6"/>
        <v>210134.39999999999</v>
      </c>
      <c r="AC38" s="34" t="e">
        <f>#REF!-S38</f>
        <v>#REF!</v>
      </c>
    </row>
    <row r="39" spans="1:34" ht="13.5" customHeight="1" x14ac:dyDescent="0.2">
      <c r="A39" s="137">
        <v>3231</v>
      </c>
      <c r="B39" s="71" t="s">
        <v>77</v>
      </c>
      <c r="C39" s="72">
        <v>32000</v>
      </c>
      <c r="D39" s="72">
        <v>7000</v>
      </c>
      <c r="E39" s="72">
        <f>SUM(F39+L39)</f>
        <v>39000</v>
      </c>
      <c r="F39" s="72">
        <v>14000</v>
      </c>
      <c r="G39" s="72"/>
      <c r="H39" s="72"/>
      <c r="I39" s="72"/>
      <c r="J39" s="72"/>
      <c r="K39" s="72"/>
      <c r="L39" s="72">
        <v>25000</v>
      </c>
      <c r="M39" s="72"/>
      <c r="N39" s="138"/>
      <c r="O39" s="72"/>
      <c r="P39" s="72"/>
      <c r="Q39" s="72"/>
      <c r="R39" s="72"/>
      <c r="S39" s="34">
        <f t="shared" si="6"/>
        <v>39000</v>
      </c>
      <c r="AC39" s="34" t="e">
        <f>#REF!-S39</f>
        <v>#REF!</v>
      </c>
    </row>
    <row r="40" spans="1:34" ht="13.5" hidden="1" customHeight="1" x14ac:dyDescent="0.2">
      <c r="A40" s="137">
        <v>3232</v>
      </c>
      <c r="B40" s="71" t="s">
        <v>78</v>
      </c>
      <c r="C40" s="72">
        <v>0</v>
      </c>
      <c r="D40" s="72"/>
      <c r="E40" s="72"/>
      <c r="F40" s="72">
        <v>0</v>
      </c>
      <c r="G40" s="72"/>
      <c r="H40" s="72"/>
      <c r="I40" s="72"/>
      <c r="J40" s="72"/>
      <c r="K40" s="72"/>
      <c r="L40" s="72"/>
      <c r="M40" s="72"/>
      <c r="N40" s="138"/>
      <c r="O40" s="72"/>
      <c r="P40" s="72"/>
      <c r="Q40" s="72"/>
      <c r="R40" s="72"/>
      <c r="S40" s="34">
        <f t="shared" si="6"/>
        <v>0</v>
      </c>
      <c r="AC40" s="34" t="e">
        <f>#REF!-S40</f>
        <v>#REF!</v>
      </c>
    </row>
    <row r="41" spans="1:34" ht="13.5" customHeight="1" x14ac:dyDescent="0.2">
      <c r="A41" s="137">
        <v>3233</v>
      </c>
      <c r="B41" s="71" t="s">
        <v>63</v>
      </c>
      <c r="C41" s="72">
        <v>2000</v>
      </c>
      <c r="D41" s="72">
        <v>2635</v>
      </c>
      <c r="E41" s="72">
        <v>4635</v>
      </c>
      <c r="F41" s="72">
        <v>1100</v>
      </c>
      <c r="G41" s="72"/>
      <c r="H41" s="72"/>
      <c r="I41" s="72">
        <v>3535</v>
      </c>
      <c r="J41" s="72"/>
      <c r="K41" s="72"/>
      <c r="L41" s="72"/>
      <c r="M41" s="72"/>
      <c r="N41" s="138"/>
      <c r="O41" s="72"/>
      <c r="P41" s="72"/>
      <c r="Q41" s="72"/>
      <c r="R41" s="72"/>
      <c r="S41" s="34">
        <f t="shared" si="6"/>
        <v>4635</v>
      </c>
      <c r="AC41" s="34" t="e">
        <f>#REF!-S41</f>
        <v>#REF!</v>
      </c>
    </row>
    <row r="42" spans="1:34" ht="13.5" customHeight="1" x14ac:dyDescent="0.2">
      <c r="A42" s="137">
        <v>3234</v>
      </c>
      <c r="B42" s="71" t="s">
        <v>51</v>
      </c>
      <c r="C42" s="72">
        <v>55000</v>
      </c>
      <c r="D42" s="72">
        <f>SUM(E42-C42)</f>
        <v>22799.399999999994</v>
      </c>
      <c r="E42" s="72">
        <f>SUM(F42+I42)</f>
        <v>77799.399999999994</v>
      </c>
      <c r="F42" s="72">
        <v>51799.4</v>
      </c>
      <c r="G42" s="72"/>
      <c r="H42" s="72"/>
      <c r="I42" s="72">
        <v>26000</v>
      </c>
      <c r="J42" s="72"/>
      <c r="K42" s="72"/>
      <c r="L42" s="72"/>
      <c r="M42" s="72"/>
      <c r="N42" s="138"/>
      <c r="O42" s="72"/>
      <c r="P42" s="72"/>
      <c r="Q42" s="72"/>
      <c r="R42" s="72"/>
      <c r="S42" s="34">
        <f t="shared" si="6"/>
        <v>77799.399999999994</v>
      </c>
      <c r="AC42" s="34" t="e">
        <f>#REF!-S42</f>
        <v>#REF!</v>
      </c>
    </row>
    <row r="43" spans="1:34" ht="13.5" customHeight="1" x14ac:dyDescent="0.2">
      <c r="A43" s="137">
        <v>3235</v>
      </c>
      <c r="B43" s="71" t="s">
        <v>112</v>
      </c>
      <c r="C43" s="72">
        <v>26319</v>
      </c>
      <c r="D43" s="72">
        <v>-4319</v>
      </c>
      <c r="E43" s="72">
        <v>22000</v>
      </c>
      <c r="F43" s="72">
        <v>20000</v>
      </c>
      <c r="G43" s="72"/>
      <c r="H43" s="72"/>
      <c r="I43" s="72">
        <v>2000</v>
      </c>
      <c r="J43" s="72"/>
      <c r="K43" s="72"/>
      <c r="L43" s="72"/>
      <c r="M43" s="72"/>
      <c r="N43" s="138"/>
      <c r="O43" s="72"/>
      <c r="P43" s="72"/>
      <c r="Q43" s="72"/>
      <c r="R43" s="72"/>
      <c r="S43" s="34">
        <f t="shared" si="6"/>
        <v>22000</v>
      </c>
      <c r="AC43" s="34" t="e">
        <f>#REF!-S43</f>
        <v>#REF!</v>
      </c>
    </row>
    <row r="44" spans="1:34" ht="13.5" customHeight="1" x14ac:dyDescent="0.2">
      <c r="A44" s="137">
        <v>3236</v>
      </c>
      <c r="B44" s="71" t="s">
        <v>52</v>
      </c>
      <c r="C44" s="72">
        <v>14000</v>
      </c>
      <c r="D44" s="72">
        <v>1000</v>
      </c>
      <c r="E44" s="72">
        <v>15000</v>
      </c>
      <c r="F44" s="72">
        <v>11000</v>
      </c>
      <c r="G44" s="72"/>
      <c r="H44" s="72"/>
      <c r="I44" s="72">
        <v>4000</v>
      </c>
      <c r="J44" s="72"/>
      <c r="K44" s="72"/>
      <c r="L44" s="72"/>
      <c r="M44" s="72"/>
      <c r="N44" s="138"/>
      <c r="O44" s="72"/>
      <c r="P44" s="72"/>
      <c r="Q44" s="72"/>
      <c r="R44" s="72"/>
      <c r="S44" s="34">
        <f t="shared" si="6"/>
        <v>15000</v>
      </c>
      <c r="AC44" s="34" t="e">
        <f>#REF!-S44</f>
        <v>#REF!</v>
      </c>
    </row>
    <row r="45" spans="1:34" s="98" customFormat="1" ht="13.5" hidden="1" customHeight="1" x14ac:dyDescent="0.2">
      <c r="A45" s="141">
        <v>3236</v>
      </c>
      <c r="B45" s="95" t="s">
        <v>52</v>
      </c>
      <c r="C45" s="96">
        <f>SUM(F45:P45)</f>
        <v>0</v>
      </c>
      <c r="D45" s="96"/>
      <c r="E45" s="96"/>
      <c r="F45" s="96">
        <v>0</v>
      </c>
      <c r="G45" s="96"/>
      <c r="H45" s="96"/>
      <c r="I45" s="96"/>
      <c r="J45" s="96"/>
      <c r="K45" s="96"/>
      <c r="L45" s="96"/>
      <c r="M45" s="96"/>
      <c r="N45" s="142"/>
      <c r="O45" s="96"/>
      <c r="P45" s="96"/>
      <c r="Q45" s="96"/>
      <c r="R45" s="96"/>
      <c r="S45" s="34">
        <f t="shared" si="6"/>
        <v>0</v>
      </c>
      <c r="AC45" s="97" t="e">
        <f>#REF!-S45</f>
        <v>#REF!</v>
      </c>
    </row>
    <row r="46" spans="1:34" ht="13.5" customHeight="1" x14ac:dyDescent="0.2">
      <c r="A46" s="137">
        <v>3237</v>
      </c>
      <c r="B46" s="71" t="s">
        <v>53</v>
      </c>
      <c r="C46" s="72">
        <v>6200</v>
      </c>
      <c r="D46" s="72">
        <v>0</v>
      </c>
      <c r="E46" s="72">
        <v>6200</v>
      </c>
      <c r="F46" s="72">
        <v>200</v>
      </c>
      <c r="G46" s="72"/>
      <c r="H46" s="72"/>
      <c r="I46" s="72">
        <v>6000</v>
      </c>
      <c r="J46" s="72"/>
      <c r="K46" s="72"/>
      <c r="L46" s="72"/>
      <c r="M46" s="72"/>
      <c r="N46" s="138"/>
      <c r="O46" s="72"/>
      <c r="P46" s="72"/>
      <c r="Q46" s="72"/>
      <c r="R46" s="72"/>
      <c r="S46" s="34">
        <f t="shared" si="6"/>
        <v>6200</v>
      </c>
      <c r="AC46" s="34" t="e">
        <f>#REF!-S46</f>
        <v>#REF!</v>
      </c>
    </row>
    <row r="47" spans="1:34" ht="13.5" customHeight="1" x14ac:dyDescent="0.2">
      <c r="A47" s="137">
        <v>3238</v>
      </c>
      <c r="B47" s="71" t="s">
        <v>54</v>
      </c>
      <c r="C47" s="72">
        <v>20000</v>
      </c>
      <c r="D47" s="72">
        <v>20000</v>
      </c>
      <c r="E47" s="72">
        <v>40000</v>
      </c>
      <c r="F47" s="72">
        <v>20000</v>
      </c>
      <c r="G47" s="72"/>
      <c r="H47" s="72"/>
      <c r="I47" s="72">
        <v>20000</v>
      </c>
      <c r="J47" s="72"/>
      <c r="K47" s="72"/>
      <c r="L47" s="72"/>
      <c r="M47" s="72"/>
      <c r="N47" s="138"/>
      <c r="O47" s="72"/>
      <c r="P47" s="72"/>
      <c r="Q47" s="72"/>
      <c r="R47" s="72"/>
      <c r="S47" s="34">
        <f t="shared" si="6"/>
        <v>40000</v>
      </c>
      <c r="AC47" s="34" t="e">
        <f>#REF!-S47</f>
        <v>#REF!</v>
      </c>
    </row>
    <row r="48" spans="1:34" ht="13.5" customHeight="1" x14ac:dyDescent="0.2">
      <c r="A48" s="137">
        <v>3239</v>
      </c>
      <c r="B48" s="71" t="s">
        <v>55</v>
      </c>
      <c r="C48" s="72">
        <v>2000</v>
      </c>
      <c r="D48" s="72">
        <v>3500</v>
      </c>
      <c r="E48" s="72">
        <v>5500</v>
      </c>
      <c r="F48" s="72">
        <v>5500</v>
      </c>
      <c r="G48" s="72"/>
      <c r="H48" s="72"/>
      <c r="I48" s="72">
        <v>0</v>
      </c>
      <c r="J48" s="72"/>
      <c r="K48" s="72"/>
      <c r="L48" s="72"/>
      <c r="M48" s="72"/>
      <c r="N48" s="138"/>
      <c r="O48" s="72"/>
      <c r="P48" s="72"/>
      <c r="Q48" s="72"/>
      <c r="R48" s="72"/>
      <c r="S48" s="34">
        <f t="shared" si="6"/>
        <v>5500</v>
      </c>
      <c r="AC48" s="34" t="e">
        <f>#REF!-S48</f>
        <v>#REF!</v>
      </c>
    </row>
    <row r="49" spans="1:29" s="19" customFormat="1" ht="13.5" customHeight="1" x14ac:dyDescent="0.2">
      <c r="A49" s="135">
        <v>324</v>
      </c>
      <c r="B49" s="69" t="s">
        <v>56</v>
      </c>
      <c r="C49" s="70">
        <f>SUM(C50:C50)</f>
        <v>1000</v>
      </c>
      <c r="D49" s="70">
        <v>-500</v>
      </c>
      <c r="E49" s="70">
        <f>E50</f>
        <v>500</v>
      </c>
      <c r="F49" s="70">
        <f>SUM(F50:F50)</f>
        <v>0</v>
      </c>
      <c r="G49" s="70">
        <f>SUM(G50:G50)</f>
        <v>0</v>
      </c>
      <c r="H49" s="70">
        <f t="shared" ref="H49:M49" si="45">SUM(H50:H50)</f>
        <v>0</v>
      </c>
      <c r="I49" s="70">
        <f>SUM(I50:I50)</f>
        <v>500</v>
      </c>
      <c r="J49" s="70">
        <f t="shared" si="45"/>
        <v>0</v>
      </c>
      <c r="K49" s="70">
        <f t="shared" si="45"/>
        <v>0</v>
      </c>
      <c r="L49" s="70">
        <f t="shared" si="45"/>
        <v>0</v>
      </c>
      <c r="M49" s="70">
        <f t="shared" si="45"/>
        <v>0</v>
      </c>
      <c r="N49" s="136">
        <f t="shared" ref="N49:R49" si="46">SUM(N50:N50)</f>
        <v>0</v>
      </c>
      <c r="O49" s="70">
        <f t="shared" si="46"/>
        <v>0</v>
      </c>
      <c r="P49" s="70">
        <f t="shared" si="46"/>
        <v>0</v>
      </c>
      <c r="Q49" s="70">
        <f t="shared" si="46"/>
        <v>0</v>
      </c>
      <c r="R49" s="70">
        <f t="shared" si="46"/>
        <v>0</v>
      </c>
      <c r="S49" s="34">
        <f t="shared" si="6"/>
        <v>500</v>
      </c>
      <c r="AC49" s="34" t="e">
        <f>#REF!-S49</f>
        <v>#REF!</v>
      </c>
    </row>
    <row r="50" spans="1:29" ht="13.5" customHeight="1" x14ac:dyDescent="0.2">
      <c r="A50" s="137">
        <v>3241</v>
      </c>
      <c r="B50" s="71" t="s">
        <v>79</v>
      </c>
      <c r="C50" s="72">
        <v>1000</v>
      </c>
      <c r="D50" s="72">
        <v>-500</v>
      </c>
      <c r="E50" s="72">
        <v>500</v>
      </c>
      <c r="F50" s="72">
        <v>0</v>
      </c>
      <c r="G50" s="72"/>
      <c r="H50" s="72"/>
      <c r="I50" s="72">
        <v>500</v>
      </c>
      <c r="J50" s="72"/>
      <c r="K50" s="72"/>
      <c r="L50" s="72"/>
      <c r="M50" s="72"/>
      <c r="N50" s="138"/>
      <c r="O50" s="72"/>
      <c r="P50" s="72"/>
      <c r="Q50" s="72"/>
      <c r="R50" s="72"/>
      <c r="S50" s="34">
        <f t="shared" si="6"/>
        <v>500</v>
      </c>
      <c r="AC50" s="34" t="e">
        <f>#REF!-S50</f>
        <v>#REF!</v>
      </c>
    </row>
    <row r="51" spans="1:29" s="19" customFormat="1" ht="13.5" customHeight="1" x14ac:dyDescent="0.2">
      <c r="A51" s="135">
        <v>329</v>
      </c>
      <c r="B51" s="69" t="s">
        <v>31</v>
      </c>
      <c r="C51" s="70">
        <f>SUM(C52:C56)</f>
        <v>179555</v>
      </c>
      <c r="D51" s="70">
        <f>SUM(E51-C51)</f>
        <v>6700.3999999999942</v>
      </c>
      <c r="E51" s="70">
        <f>SUM(F51+I51+L51)</f>
        <v>186255.4</v>
      </c>
      <c r="F51" s="70">
        <f>SUM(F52:F56)</f>
        <v>14055.4</v>
      </c>
      <c r="G51" s="70">
        <f>SUM(G52:G56)</f>
        <v>0</v>
      </c>
      <c r="H51" s="70">
        <f>SUM(H52:H56)</f>
        <v>0</v>
      </c>
      <c r="I51" s="70">
        <f>SUM(I52:I56)</f>
        <v>12200</v>
      </c>
      <c r="J51" s="70">
        <f t="shared" ref="J51:M51" si="47">SUM(J52:J56)</f>
        <v>0</v>
      </c>
      <c r="K51" s="70">
        <f t="shared" si="47"/>
        <v>0</v>
      </c>
      <c r="L51" s="70">
        <f t="shared" si="47"/>
        <v>160000</v>
      </c>
      <c r="M51" s="70">
        <f t="shared" si="47"/>
        <v>0</v>
      </c>
      <c r="N51" s="136">
        <f t="shared" ref="N51:R51" si="48">SUM(N52:N56)</f>
        <v>0</v>
      </c>
      <c r="O51" s="70">
        <f t="shared" si="48"/>
        <v>0</v>
      </c>
      <c r="P51" s="70">
        <f t="shared" si="48"/>
        <v>0</v>
      </c>
      <c r="Q51" s="70">
        <f t="shared" si="48"/>
        <v>0</v>
      </c>
      <c r="R51" s="70">
        <f t="shared" si="48"/>
        <v>0</v>
      </c>
      <c r="S51" s="34">
        <f t="shared" si="6"/>
        <v>186255.4</v>
      </c>
      <c r="AC51" s="34" t="e">
        <f>#REF!-S51</f>
        <v>#REF!</v>
      </c>
    </row>
    <row r="52" spans="1:29" ht="13.5" customHeight="1" x14ac:dyDescent="0.2">
      <c r="A52" s="137">
        <v>3292</v>
      </c>
      <c r="B52" s="71" t="s">
        <v>57</v>
      </c>
      <c r="C52" s="72">
        <v>8455</v>
      </c>
      <c r="D52" s="72"/>
      <c r="E52" s="72">
        <v>8455</v>
      </c>
      <c r="F52" s="72">
        <v>8455.4</v>
      </c>
      <c r="G52" s="72"/>
      <c r="H52" s="72"/>
      <c r="I52" s="72"/>
      <c r="J52" s="72"/>
      <c r="K52" s="72"/>
      <c r="L52" s="72"/>
      <c r="M52" s="72"/>
      <c r="N52" s="138"/>
      <c r="O52" s="72"/>
      <c r="P52" s="72"/>
      <c r="Q52" s="72"/>
      <c r="R52" s="72"/>
      <c r="S52" s="34">
        <f t="shared" si="6"/>
        <v>8455.4</v>
      </c>
      <c r="AC52" s="34" t="e">
        <f>#REF!-S52</f>
        <v>#REF!</v>
      </c>
    </row>
    <row r="53" spans="1:29" ht="13.5" customHeight="1" x14ac:dyDescent="0.2">
      <c r="A53" s="137">
        <v>3293</v>
      </c>
      <c r="B53" s="71" t="s">
        <v>58</v>
      </c>
      <c r="C53" s="72">
        <v>7000</v>
      </c>
      <c r="D53" s="72">
        <v>-4200</v>
      </c>
      <c r="E53" s="72">
        <v>11200</v>
      </c>
      <c r="F53" s="72">
        <v>4500</v>
      </c>
      <c r="G53" s="72"/>
      <c r="H53" s="72"/>
      <c r="I53" s="72">
        <v>6700</v>
      </c>
      <c r="J53" s="72"/>
      <c r="K53" s="72"/>
      <c r="L53" s="72"/>
      <c r="M53" s="72"/>
      <c r="N53" s="138"/>
      <c r="O53" s="72"/>
      <c r="P53" s="72"/>
      <c r="Q53" s="72"/>
      <c r="R53" s="72"/>
      <c r="S53" s="34">
        <f t="shared" si="6"/>
        <v>11200</v>
      </c>
      <c r="AC53" s="34" t="e">
        <f>#REF!-S53</f>
        <v>#REF!</v>
      </c>
    </row>
    <row r="54" spans="1:29" ht="13.5" customHeight="1" x14ac:dyDescent="0.2">
      <c r="A54" s="137">
        <v>3294</v>
      </c>
      <c r="B54" s="71" t="s">
        <v>93</v>
      </c>
      <c r="C54" s="72">
        <v>1000</v>
      </c>
      <c r="D54" s="72"/>
      <c r="E54" s="72">
        <v>1000</v>
      </c>
      <c r="F54" s="72">
        <v>1000</v>
      </c>
      <c r="G54" s="72"/>
      <c r="H54" s="72"/>
      <c r="I54" s="72">
        <v>0</v>
      </c>
      <c r="J54" s="72"/>
      <c r="K54" s="72"/>
      <c r="L54" s="72"/>
      <c r="M54" s="72"/>
      <c r="N54" s="138"/>
      <c r="O54" s="72"/>
      <c r="P54" s="72"/>
      <c r="Q54" s="72"/>
      <c r="R54" s="72"/>
      <c r="S54" s="34">
        <f t="shared" si="6"/>
        <v>1000</v>
      </c>
      <c r="AC54" s="34" t="e">
        <f>#REF!-S54</f>
        <v>#REF!</v>
      </c>
    </row>
    <row r="55" spans="1:29" ht="13.5" customHeight="1" x14ac:dyDescent="0.2">
      <c r="A55" s="137">
        <v>3295</v>
      </c>
      <c r="B55" s="71" t="s">
        <v>94</v>
      </c>
      <c r="C55" s="72">
        <v>1100</v>
      </c>
      <c r="D55" s="72">
        <v>-500</v>
      </c>
      <c r="E55" s="72">
        <v>600</v>
      </c>
      <c r="F55" s="72">
        <v>100</v>
      </c>
      <c r="G55" s="72"/>
      <c r="H55" s="72"/>
      <c r="I55" s="72">
        <v>500</v>
      </c>
      <c r="J55" s="72"/>
      <c r="K55" s="72"/>
      <c r="L55" s="72"/>
      <c r="M55" s="72"/>
      <c r="N55" s="138"/>
      <c r="O55" s="72"/>
      <c r="P55" s="72"/>
      <c r="Q55" s="72"/>
      <c r="R55" s="72"/>
      <c r="S55" s="34">
        <f t="shared" si="6"/>
        <v>600</v>
      </c>
      <c r="AC55" s="34" t="e">
        <f>#REF!-S55</f>
        <v>#REF!</v>
      </c>
    </row>
    <row r="56" spans="1:29" ht="13.5" customHeight="1" x14ac:dyDescent="0.2">
      <c r="A56" s="137">
        <v>3299</v>
      </c>
      <c r="B56" s="71" t="s">
        <v>31</v>
      </c>
      <c r="C56" s="72">
        <v>162000</v>
      </c>
      <c r="D56" s="72">
        <v>3000</v>
      </c>
      <c r="E56" s="72">
        <v>165000</v>
      </c>
      <c r="F56" s="72">
        <v>0</v>
      </c>
      <c r="G56" s="72"/>
      <c r="H56" s="72"/>
      <c r="I56" s="72">
        <v>5000</v>
      </c>
      <c r="J56" s="72"/>
      <c r="K56" s="72"/>
      <c r="L56" s="72">
        <v>160000</v>
      </c>
      <c r="M56" s="72"/>
      <c r="N56" s="138"/>
      <c r="O56" s="72"/>
      <c r="P56" s="72"/>
      <c r="Q56" s="72"/>
      <c r="R56" s="72"/>
      <c r="S56" s="34">
        <f t="shared" si="6"/>
        <v>165000</v>
      </c>
      <c r="AC56" s="34" t="e">
        <f>#REF!-S56</f>
        <v>#REF!</v>
      </c>
    </row>
    <row r="57" spans="1:29" s="19" customFormat="1" ht="13.5" customHeight="1" x14ac:dyDescent="0.2">
      <c r="A57" s="133">
        <v>34</v>
      </c>
      <c r="B57" s="67" t="s">
        <v>32</v>
      </c>
      <c r="C57" s="68">
        <f t="shared" ref="C57:P57" si="49">C58</f>
        <v>5000</v>
      </c>
      <c r="D57" s="68">
        <v>8000</v>
      </c>
      <c r="E57" s="68">
        <f t="shared" si="49"/>
        <v>13000</v>
      </c>
      <c r="F57" s="68">
        <f t="shared" si="49"/>
        <v>8000</v>
      </c>
      <c r="G57" s="68">
        <f t="shared" si="49"/>
        <v>0</v>
      </c>
      <c r="H57" s="68">
        <f t="shared" si="49"/>
        <v>0</v>
      </c>
      <c r="I57" s="68">
        <f t="shared" si="49"/>
        <v>5000</v>
      </c>
      <c r="J57" s="68">
        <f t="shared" si="49"/>
        <v>0</v>
      </c>
      <c r="K57" s="68">
        <f t="shared" si="49"/>
        <v>0</v>
      </c>
      <c r="L57" s="68">
        <f t="shared" si="49"/>
        <v>0</v>
      </c>
      <c r="M57" s="68">
        <f t="shared" si="49"/>
        <v>0</v>
      </c>
      <c r="N57" s="134">
        <f t="shared" si="49"/>
        <v>0</v>
      </c>
      <c r="O57" s="68">
        <f t="shared" si="49"/>
        <v>0</v>
      </c>
      <c r="P57" s="68">
        <f t="shared" si="49"/>
        <v>0</v>
      </c>
      <c r="Q57" s="68">
        <f>C57</f>
        <v>5000</v>
      </c>
      <c r="R57" s="68">
        <f>Q57</f>
        <v>5000</v>
      </c>
      <c r="S57" s="34">
        <f t="shared" si="6"/>
        <v>13000</v>
      </c>
      <c r="AC57" s="34" t="e">
        <f>#REF!-S57</f>
        <v>#REF!</v>
      </c>
    </row>
    <row r="58" spans="1:29" s="19" customFormat="1" ht="13.5" customHeight="1" x14ac:dyDescent="0.2">
      <c r="A58" s="135">
        <v>343</v>
      </c>
      <c r="B58" s="69" t="s">
        <v>33</v>
      </c>
      <c r="C58" s="70">
        <f t="shared" ref="C58" si="50">SUM(C59:C59)</f>
        <v>5000</v>
      </c>
      <c r="D58" s="70">
        <v>8000</v>
      </c>
      <c r="E58" s="70">
        <f>SUM(E59:E59)</f>
        <v>13000</v>
      </c>
      <c r="F58" s="70">
        <f>SUM(F59:F59)</f>
        <v>8000</v>
      </c>
      <c r="G58" s="70">
        <f>SUM(G59:G59)</f>
        <v>0</v>
      </c>
      <c r="H58" s="70">
        <f t="shared" ref="H58:M58" si="51">SUM(H59:H59)</f>
        <v>0</v>
      </c>
      <c r="I58" s="70">
        <f t="shared" si="51"/>
        <v>5000</v>
      </c>
      <c r="J58" s="70">
        <f t="shared" si="51"/>
        <v>0</v>
      </c>
      <c r="K58" s="70">
        <f t="shared" si="51"/>
        <v>0</v>
      </c>
      <c r="L58" s="70">
        <f t="shared" si="51"/>
        <v>0</v>
      </c>
      <c r="M58" s="70">
        <f t="shared" si="51"/>
        <v>0</v>
      </c>
      <c r="N58" s="136">
        <f t="shared" ref="N58:R58" si="52">SUM(N59:N59)</f>
        <v>0</v>
      </c>
      <c r="O58" s="70">
        <f t="shared" si="52"/>
        <v>0</v>
      </c>
      <c r="P58" s="70">
        <f t="shared" si="52"/>
        <v>0</v>
      </c>
      <c r="Q58" s="70">
        <f t="shared" si="52"/>
        <v>0</v>
      </c>
      <c r="R58" s="70">
        <f t="shared" si="52"/>
        <v>0</v>
      </c>
      <c r="S58" s="34">
        <f t="shared" si="6"/>
        <v>13000</v>
      </c>
      <c r="AC58" s="34" t="e">
        <f>#REF!-S58</f>
        <v>#REF!</v>
      </c>
    </row>
    <row r="59" spans="1:29" ht="13.5" customHeight="1" x14ac:dyDescent="0.2">
      <c r="A59" s="143">
        <v>3431</v>
      </c>
      <c r="B59" s="111" t="s">
        <v>95</v>
      </c>
      <c r="C59" s="112">
        <v>5000</v>
      </c>
      <c r="D59" s="112">
        <v>8000</v>
      </c>
      <c r="E59" s="112">
        <v>13000</v>
      </c>
      <c r="F59" s="112">
        <v>8000</v>
      </c>
      <c r="G59" s="112"/>
      <c r="H59" s="112"/>
      <c r="I59" s="112">
        <v>5000</v>
      </c>
      <c r="J59" s="112"/>
      <c r="K59" s="112"/>
      <c r="L59" s="112"/>
      <c r="M59" s="112"/>
      <c r="N59" s="144"/>
      <c r="O59" s="72"/>
      <c r="P59" s="72"/>
      <c r="Q59" s="72"/>
      <c r="R59" s="72"/>
      <c r="S59" s="34">
        <f t="shared" si="6"/>
        <v>13000</v>
      </c>
      <c r="AC59" s="34" t="e">
        <f>#REF!-S59</f>
        <v>#REF!</v>
      </c>
    </row>
    <row r="60" spans="1:29" ht="13.5" customHeight="1" x14ac:dyDescent="0.2">
      <c r="A60" s="143">
        <v>3433</v>
      </c>
      <c r="B60" s="111" t="s">
        <v>145</v>
      </c>
      <c r="C60" s="112">
        <v>0</v>
      </c>
      <c r="D60" s="112"/>
      <c r="E60" s="112">
        <v>0</v>
      </c>
      <c r="F60" s="112">
        <v>0</v>
      </c>
      <c r="G60" s="112"/>
      <c r="H60" s="112"/>
      <c r="I60" s="112"/>
      <c r="J60" s="112"/>
      <c r="K60" s="112"/>
      <c r="L60" s="112"/>
      <c r="M60" s="112"/>
      <c r="N60" s="144"/>
      <c r="O60" s="72"/>
      <c r="P60" s="72"/>
      <c r="Q60" s="72"/>
      <c r="R60" s="72"/>
      <c r="S60" s="34">
        <f t="shared" ref="S60" si="53">SUM(F60:N60)</f>
        <v>0</v>
      </c>
      <c r="AC60" s="34" t="e">
        <f>#REF!-S60</f>
        <v>#REF!</v>
      </c>
    </row>
    <row r="61" spans="1:29" s="105" customFormat="1" ht="21" customHeight="1" x14ac:dyDescent="0.2">
      <c r="A61" s="154" t="s">
        <v>71</v>
      </c>
      <c r="B61" s="155" t="s">
        <v>124</v>
      </c>
      <c r="C61" s="158">
        <f>SUM(C62,C64)</f>
        <v>102776</v>
      </c>
      <c r="D61" s="158">
        <f>SUM(E61-C61)</f>
        <v>-10936.919999999998</v>
      </c>
      <c r="E61" s="158">
        <f>E62+E64</f>
        <v>91839.08</v>
      </c>
      <c r="F61" s="158">
        <f>F62+F64</f>
        <v>91839.08</v>
      </c>
      <c r="G61" s="156"/>
      <c r="H61" s="156"/>
      <c r="I61" s="156">
        <v>5000</v>
      </c>
      <c r="J61" s="156"/>
      <c r="K61" s="156"/>
      <c r="L61" s="156"/>
      <c r="M61" s="156"/>
      <c r="N61" s="157"/>
      <c r="O61" s="103"/>
      <c r="P61" s="103"/>
      <c r="Q61" s="103"/>
      <c r="R61" s="103"/>
      <c r="S61" s="104"/>
      <c r="AC61" s="104"/>
    </row>
    <row r="62" spans="1:29" s="108" customFormat="1" ht="12.75" customHeight="1" x14ac:dyDescent="0.2">
      <c r="A62" s="113">
        <v>322</v>
      </c>
      <c r="B62" s="114" t="s">
        <v>29</v>
      </c>
      <c r="C62" s="159">
        <f>C63</f>
        <v>40000</v>
      </c>
      <c r="D62" s="159">
        <v>-5000</v>
      </c>
      <c r="E62" s="159">
        <f>E63</f>
        <v>35000</v>
      </c>
      <c r="F62" s="159">
        <f>F63</f>
        <v>35000</v>
      </c>
      <c r="G62" s="115"/>
      <c r="H62" s="115"/>
      <c r="I62" s="115"/>
      <c r="J62" s="115"/>
      <c r="K62" s="115"/>
      <c r="L62" s="115"/>
      <c r="M62" s="115"/>
      <c r="N62" s="115"/>
      <c r="O62" s="106"/>
      <c r="P62" s="106"/>
      <c r="Q62" s="106"/>
      <c r="R62" s="106"/>
      <c r="S62" s="107"/>
      <c r="AC62" s="107"/>
    </row>
    <row r="63" spans="1:29" s="108" customFormat="1" ht="12.75" customHeight="1" x14ac:dyDescent="0.2">
      <c r="A63" s="116">
        <v>3224</v>
      </c>
      <c r="B63" s="117" t="s">
        <v>74</v>
      </c>
      <c r="C63" s="160">
        <v>40000</v>
      </c>
      <c r="D63" s="160">
        <v>-5000</v>
      </c>
      <c r="E63" s="160">
        <v>35000</v>
      </c>
      <c r="F63" s="160">
        <v>35000</v>
      </c>
      <c r="G63" s="118"/>
      <c r="H63" s="118"/>
      <c r="I63" s="118"/>
      <c r="J63" s="118"/>
      <c r="K63" s="118"/>
      <c r="L63" s="118"/>
      <c r="M63" s="118"/>
      <c r="N63" s="118"/>
      <c r="O63" s="106"/>
      <c r="P63" s="106"/>
      <c r="Q63" s="106"/>
      <c r="R63" s="106"/>
      <c r="S63" s="107"/>
      <c r="AC63" s="107"/>
    </row>
    <row r="64" spans="1:29" s="108" customFormat="1" ht="12.75" customHeight="1" x14ac:dyDescent="0.2">
      <c r="A64" s="113">
        <v>323</v>
      </c>
      <c r="B64" s="114" t="s">
        <v>30</v>
      </c>
      <c r="C64" s="159">
        <f>C65+C66</f>
        <v>62776</v>
      </c>
      <c r="D64" s="159">
        <f>SUM(E64-C64)</f>
        <v>-5936.9199999999983</v>
      </c>
      <c r="E64" s="159">
        <v>56839.08</v>
      </c>
      <c r="F64" s="159">
        <f>F65+F66</f>
        <v>56839.08</v>
      </c>
      <c r="G64" s="115"/>
      <c r="H64" s="115"/>
      <c r="I64" s="115">
        <v>5000</v>
      </c>
      <c r="J64" s="115"/>
      <c r="K64" s="115"/>
      <c r="L64" s="115"/>
      <c r="M64" s="115"/>
      <c r="N64" s="115"/>
      <c r="O64" s="106"/>
      <c r="P64" s="106"/>
      <c r="Q64" s="106"/>
      <c r="R64" s="106"/>
      <c r="S64" s="107"/>
      <c r="AC64" s="107"/>
    </row>
    <row r="65" spans="1:29" s="108" customFormat="1" ht="12" customHeight="1" x14ac:dyDescent="0.2">
      <c r="A65" s="119">
        <v>3232</v>
      </c>
      <c r="B65" s="117" t="s">
        <v>78</v>
      </c>
      <c r="C65" s="160">
        <v>61776</v>
      </c>
      <c r="D65" s="160">
        <f>SUM(E65-C65)</f>
        <v>63.080000000001746</v>
      </c>
      <c r="E65" s="160">
        <f>SUM(F65+I65)</f>
        <v>61839.08</v>
      </c>
      <c r="F65" s="160">
        <v>56839.08</v>
      </c>
      <c r="G65" s="118"/>
      <c r="H65" s="118"/>
      <c r="I65" s="118">
        <v>5000</v>
      </c>
      <c r="J65" s="118"/>
      <c r="K65" s="118"/>
      <c r="L65" s="118"/>
      <c r="M65" s="118"/>
      <c r="N65" s="118"/>
      <c r="O65" s="106"/>
      <c r="P65" s="106"/>
      <c r="Q65" s="106"/>
      <c r="R65" s="106"/>
      <c r="S65" s="107"/>
      <c r="AC65" s="107"/>
    </row>
    <row r="66" spans="1:29" ht="13.5" customHeight="1" x14ac:dyDescent="0.2">
      <c r="A66" s="137">
        <v>3237</v>
      </c>
      <c r="B66" s="71" t="s">
        <v>53</v>
      </c>
      <c r="C66" s="99">
        <v>1000</v>
      </c>
      <c r="D66" s="99">
        <v>-1000</v>
      </c>
      <c r="E66" s="99">
        <v>0</v>
      </c>
      <c r="F66" s="99">
        <v>0</v>
      </c>
      <c r="G66" s="72"/>
      <c r="H66" s="72"/>
      <c r="I66" s="72">
        <v>0</v>
      </c>
      <c r="J66" s="72"/>
      <c r="K66" s="72"/>
      <c r="L66" s="72"/>
      <c r="M66" s="72"/>
      <c r="N66" s="138"/>
      <c r="O66" s="72"/>
      <c r="P66" s="72"/>
      <c r="Q66" s="72"/>
      <c r="R66" s="72"/>
      <c r="S66" s="34">
        <f t="shared" ref="S66" si="54">SUM(F66:N66)</f>
        <v>0</v>
      </c>
      <c r="AC66" s="34" t="e">
        <f>#REF!-S66</f>
        <v>#REF!</v>
      </c>
    </row>
    <row r="67" spans="1:29" s="105" customFormat="1" ht="13.5" customHeight="1" x14ac:dyDescent="0.2">
      <c r="A67" s="175" t="s">
        <v>135</v>
      </c>
      <c r="B67" s="178" t="s">
        <v>150</v>
      </c>
      <c r="C67" s="179">
        <v>0</v>
      </c>
      <c r="D67" s="179">
        <v>75000</v>
      </c>
      <c r="E67" s="179">
        <v>75000</v>
      </c>
      <c r="F67" s="179">
        <v>75000</v>
      </c>
      <c r="G67" s="176"/>
      <c r="H67" s="176"/>
      <c r="I67" s="176"/>
      <c r="J67" s="176"/>
      <c r="K67" s="176"/>
      <c r="L67" s="176"/>
      <c r="M67" s="176"/>
      <c r="N67" s="177"/>
      <c r="O67" s="103"/>
      <c r="P67" s="103"/>
      <c r="Q67" s="103"/>
      <c r="R67" s="103"/>
      <c r="S67" s="104"/>
      <c r="AC67" s="104"/>
    </row>
    <row r="68" spans="1:29" ht="13.5" customHeight="1" x14ac:dyDescent="0.2">
      <c r="A68" s="170">
        <v>322</v>
      </c>
      <c r="B68" s="171" t="s">
        <v>29</v>
      </c>
      <c r="C68" s="172">
        <v>0</v>
      </c>
      <c r="D68" s="172">
        <v>75000</v>
      </c>
      <c r="E68" s="172">
        <v>75000</v>
      </c>
      <c r="F68" s="172">
        <v>75000</v>
      </c>
      <c r="G68" s="173"/>
      <c r="H68" s="173"/>
      <c r="I68" s="173"/>
      <c r="J68" s="173"/>
      <c r="K68" s="173"/>
      <c r="L68" s="173"/>
      <c r="M68" s="173"/>
      <c r="N68" s="174"/>
      <c r="O68" s="72"/>
      <c r="P68" s="72"/>
      <c r="Q68" s="72"/>
      <c r="R68" s="72"/>
      <c r="S68" s="34"/>
      <c r="AC68" s="34"/>
    </row>
    <row r="69" spans="1:29" ht="13.5" customHeight="1" x14ac:dyDescent="0.2">
      <c r="A69" s="170">
        <v>3223</v>
      </c>
      <c r="B69" s="171" t="s">
        <v>49</v>
      </c>
      <c r="C69" s="172">
        <v>0</v>
      </c>
      <c r="D69" s="172">
        <v>75000</v>
      </c>
      <c r="E69" s="172">
        <v>75000</v>
      </c>
      <c r="F69" s="172">
        <v>75000</v>
      </c>
      <c r="G69" s="173"/>
      <c r="H69" s="173"/>
      <c r="I69" s="173"/>
      <c r="J69" s="173"/>
      <c r="K69" s="173"/>
      <c r="L69" s="173"/>
      <c r="M69" s="173"/>
      <c r="N69" s="174"/>
      <c r="O69" s="72"/>
      <c r="P69" s="72"/>
      <c r="Q69" s="72"/>
      <c r="R69" s="72"/>
      <c r="S69" s="34"/>
      <c r="AC69" s="34"/>
    </row>
    <row r="70" spans="1:29" s="13" customFormat="1" ht="21.6" customHeight="1" x14ac:dyDescent="0.2">
      <c r="A70" s="145"/>
      <c r="B70" s="109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46"/>
      <c r="O70" s="76"/>
      <c r="P70" s="76"/>
      <c r="Q70" s="76"/>
      <c r="R70" s="76"/>
      <c r="S70" s="34">
        <f t="shared" si="6"/>
        <v>0</v>
      </c>
      <c r="AC70" s="34" t="e">
        <f>#REF!-S70</f>
        <v>#REF!</v>
      </c>
    </row>
    <row r="71" spans="1:29" s="19" customFormat="1" ht="30" customHeight="1" x14ac:dyDescent="0.2">
      <c r="A71" s="139" t="s">
        <v>82</v>
      </c>
      <c r="B71" s="73" t="s">
        <v>83</v>
      </c>
      <c r="C71" s="75">
        <f>C72+C91+C108+C119+C144+C156+C176+C166+C186+C199</f>
        <v>939600</v>
      </c>
      <c r="D71" s="75">
        <f>SUM(E71-C71)</f>
        <v>610012.79</v>
      </c>
      <c r="E71" s="75">
        <f>E72+E91+E108+E119+E144+E156+E176+E166+E186+E192+E199</f>
        <v>1549612.79</v>
      </c>
      <c r="F71" s="75">
        <f>F72+F91+F108+F119+F144+F156+F176+F186+F192+F199+F166</f>
        <v>316423.89</v>
      </c>
      <c r="G71" s="75">
        <f>G72+G91+G108+G119+G144+G156+G176</f>
        <v>0</v>
      </c>
      <c r="H71" s="75">
        <f>SUM(H176+H192+H199)</f>
        <v>345600</v>
      </c>
      <c r="I71" s="75">
        <v>3500</v>
      </c>
      <c r="J71" s="75">
        <f>J72+J91+J108+J119+J144+J156+J176+J166+J186+J192+J199</f>
        <v>0</v>
      </c>
      <c r="K71" s="75">
        <f>K72+K91+K108+K119+K144+K156+K166+K176+K199+K192+K186</f>
        <v>9894.9</v>
      </c>
      <c r="L71" s="75">
        <f>L72+L91+L108+L119+L144+L156+L176+L166+L186+L192+L199</f>
        <v>689400</v>
      </c>
      <c r="M71" s="75">
        <f>M72+M91+M108+M119+M144+M156+M176+M166+M186+M192+M199</f>
        <v>184793.89</v>
      </c>
      <c r="N71" s="140">
        <f>N72+N91+N108+N119+N144+N156+N176</f>
        <v>0</v>
      </c>
      <c r="O71" s="75" t="e">
        <f>O72+O91+O108+O119+O144+O156+#REF!</f>
        <v>#REF!</v>
      </c>
      <c r="P71" s="75" t="e">
        <f>P72+P91+P108+P119+P144+P156+#REF!</f>
        <v>#REF!</v>
      </c>
      <c r="Q71" s="61">
        <f>C71</f>
        <v>939600</v>
      </c>
      <c r="R71" s="61">
        <f>C71</f>
        <v>939600</v>
      </c>
      <c r="S71" s="34">
        <f t="shared" si="6"/>
        <v>1549612.6800000002</v>
      </c>
      <c r="AC71" s="34" t="e">
        <f>#REF!-S71</f>
        <v>#REF!</v>
      </c>
    </row>
    <row r="72" spans="1:29" s="19" customFormat="1" ht="18.75" customHeight="1" x14ac:dyDescent="0.2">
      <c r="A72" s="129" t="s">
        <v>134</v>
      </c>
      <c r="B72" s="63" t="s">
        <v>72</v>
      </c>
      <c r="C72" s="64">
        <f t="shared" ref="C72:E72" si="55">C73</f>
        <v>252400</v>
      </c>
      <c r="D72" s="64">
        <f>SUM(E72-C72)</f>
        <v>-6706.109999999986</v>
      </c>
      <c r="E72" s="64">
        <f t="shared" si="55"/>
        <v>245693.89</v>
      </c>
      <c r="F72" s="64">
        <f>F73</f>
        <v>0</v>
      </c>
      <c r="G72" s="64">
        <f>G73</f>
        <v>0</v>
      </c>
      <c r="H72" s="64">
        <f t="shared" ref="H72:L72" si="56">H73</f>
        <v>0</v>
      </c>
      <c r="I72" s="64">
        <f t="shared" si="56"/>
        <v>0</v>
      </c>
      <c r="J72" s="64">
        <f t="shared" si="56"/>
        <v>0</v>
      </c>
      <c r="K72" s="64">
        <f t="shared" si="56"/>
        <v>0</v>
      </c>
      <c r="L72" s="64">
        <f t="shared" si="56"/>
        <v>120900</v>
      </c>
      <c r="M72" s="64">
        <f>M73</f>
        <v>124793.89</v>
      </c>
      <c r="N72" s="130">
        <f t="shared" ref="N72:P72" si="57">N73</f>
        <v>0</v>
      </c>
      <c r="O72" s="64">
        <f t="shared" si="57"/>
        <v>0</v>
      </c>
      <c r="P72" s="64">
        <f t="shared" si="57"/>
        <v>0</v>
      </c>
      <c r="Q72" s="64">
        <f>C72</f>
        <v>252400</v>
      </c>
      <c r="R72" s="64">
        <f>C72</f>
        <v>252400</v>
      </c>
      <c r="S72" s="34">
        <f t="shared" si="6"/>
        <v>245693.89</v>
      </c>
      <c r="AC72" s="34" t="e">
        <f>#REF!-S72</f>
        <v>#REF!</v>
      </c>
    </row>
    <row r="73" spans="1:29" s="19" customFormat="1" ht="13.5" customHeight="1" x14ac:dyDescent="0.2">
      <c r="A73" s="131">
        <v>3</v>
      </c>
      <c r="B73" s="65" t="s">
        <v>23</v>
      </c>
      <c r="C73" s="66">
        <f t="shared" ref="C73" si="58">C74+C84</f>
        <v>252400</v>
      </c>
      <c r="D73" s="66">
        <f>SUM(E73-C73)</f>
        <v>-6706.109999999986</v>
      </c>
      <c r="E73" s="66">
        <f>SUM(L73+M73)</f>
        <v>245693.89</v>
      </c>
      <c r="F73" s="66">
        <f>F74+F84</f>
        <v>0</v>
      </c>
      <c r="G73" s="66">
        <f>G74+G84</f>
        <v>0</v>
      </c>
      <c r="H73" s="66">
        <f>H74+H84</f>
        <v>0</v>
      </c>
      <c r="I73" s="66">
        <f t="shared" ref="I73:L73" si="59">I74+I84</f>
        <v>0</v>
      </c>
      <c r="J73" s="66">
        <f t="shared" si="59"/>
        <v>0</v>
      </c>
      <c r="K73" s="66">
        <f t="shared" si="59"/>
        <v>0</v>
      </c>
      <c r="L73" s="66">
        <f t="shared" si="59"/>
        <v>120900</v>
      </c>
      <c r="M73" s="66">
        <f>M74+M84</f>
        <v>124793.89</v>
      </c>
      <c r="N73" s="132">
        <f t="shared" ref="N73:P73" si="60">N74+N84</f>
        <v>0</v>
      </c>
      <c r="O73" s="66">
        <f t="shared" si="60"/>
        <v>0</v>
      </c>
      <c r="P73" s="66">
        <f t="shared" si="60"/>
        <v>0</v>
      </c>
      <c r="Q73" s="66">
        <f>C73</f>
        <v>252400</v>
      </c>
      <c r="R73" s="66">
        <f>C73</f>
        <v>252400</v>
      </c>
      <c r="S73" s="34">
        <f t="shared" si="6"/>
        <v>245693.89</v>
      </c>
      <c r="AC73" s="34" t="e">
        <f>#REF!-S73</f>
        <v>#REF!</v>
      </c>
    </row>
    <row r="74" spans="1:29" s="19" customFormat="1" ht="13.5" customHeight="1" x14ac:dyDescent="0.2">
      <c r="A74" s="133">
        <v>31</v>
      </c>
      <c r="B74" s="67" t="s">
        <v>24</v>
      </c>
      <c r="C74" s="68">
        <f>C75+C79+C81</f>
        <v>238900</v>
      </c>
      <c r="D74" s="68">
        <f>SUM(E74-C74)</f>
        <v>-3606.109999999986</v>
      </c>
      <c r="E74" s="68">
        <f>SUM(L74+M74)</f>
        <v>235293.89</v>
      </c>
      <c r="F74" s="68">
        <f>F75+F79+F81</f>
        <v>0</v>
      </c>
      <c r="G74" s="68">
        <f>G75+G79+G81</f>
        <v>0</v>
      </c>
      <c r="H74" s="68">
        <f t="shared" ref="H74:M74" si="61">H75+H79+H81</f>
        <v>0</v>
      </c>
      <c r="I74" s="68">
        <f t="shared" si="61"/>
        <v>0</v>
      </c>
      <c r="J74" s="68">
        <f t="shared" si="61"/>
        <v>0</v>
      </c>
      <c r="K74" s="68">
        <f t="shared" si="61"/>
        <v>0</v>
      </c>
      <c r="L74" s="68">
        <f>L75+L79+L81</f>
        <v>114500</v>
      </c>
      <c r="M74" s="68">
        <f t="shared" si="61"/>
        <v>120793.89</v>
      </c>
      <c r="N74" s="134">
        <f t="shared" ref="N74:P74" si="62">N75+N79+N81</f>
        <v>0</v>
      </c>
      <c r="O74" s="68">
        <f t="shared" si="62"/>
        <v>0</v>
      </c>
      <c r="P74" s="68">
        <f t="shared" si="62"/>
        <v>0</v>
      </c>
      <c r="Q74" s="68">
        <f>C74</f>
        <v>238900</v>
      </c>
      <c r="R74" s="68">
        <f>C74</f>
        <v>238900</v>
      </c>
      <c r="S74" s="34">
        <f t="shared" si="6"/>
        <v>235293.89</v>
      </c>
      <c r="AC74" s="34" t="e">
        <f>#REF!-S74</f>
        <v>#REF!</v>
      </c>
    </row>
    <row r="75" spans="1:29" s="19" customFormat="1" ht="13.5" customHeight="1" x14ac:dyDescent="0.2">
      <c r="A75" s="135">
        <v>311</v>
      </c>
      <c r="B75" s="69" t="s">
        <v>69</v>
      </c>
      <c r="C75" s="70">
        <f t="shared" ref="C75" si="63">SUM(C76:C78)</f>
        <v>194000</v>
      </c>
      <c r="D75" s="70">
        <v>500</v>
      </c>
      <c r="E75" s="70">
        <f>SUM(L75+M75)</f>
        <v>194500</v>
      </c>
      <c r="F75" s="70">
        <f>SUM(F76:F78)</f>
        <v>0</v>
      </c>
      <c r="G75" s="70">
        <f>SUM(G76:G78)</f>
        <v>0</v>
      </c>
      <c r="H75" s="70">
        <f t="shared" ref="H75:L75" si="64">SUM(H76:H78)</f>
        <v>0</v>
      </c>
      <c r="I75" s="70">
        <f>SUM(I76:I78)</f>
        <v>0</v>
      </c>
      <c r="J75" s="70">
        <f t="shared" si="64"/>
        <v>0</v>
      </c>
      <c r="K75" s="70">
        <f t="shared" si="64"/>
        <v>0</v>
      </c>
      <c r="L75" s="70">
        <f t="shared" si="64"/>
        <v>114500</v>
      </c>
      <c r="M75" s="70">
        <f>SUM(M76:M78)</f>
        <v>80000</v>
      </c>
      <c r="N75" s="136">
        <f t="shared" ref="N75:R75" si="65">SUM(N76:N78)</f>
        <v>0</v>
      </c>
      <c r="O75" s="70">
        <f t="shared" si="65"/>
        <v>0</v>
      </c>
      <c r="P75" s="70">
        <f t="shared" si="65"/>
        <v>0</v>
      </c>
      <c r="Q75" s="70">
        <f>SUM(Q76:Q78)</f>
        <v>0</v>
      </c>
      <c r="R75" s="70">
        <f t="shared" si="65"/>
        <v>0</v>
      </c>
      <c r="S75" s="34">
        <f t="shared" si="6"/>
        <v>194500</v>
      </c>
      <c r="AC75" s="34" t="e">
        <f>#REF!-S75</f>
        <v>#REF!</v>
      </c>
    </row>
    <row r="76" spans="1:29" ht="13.5" customHeight="1" x14ac:dyDescent="0.2">
      <c r="A76" s="137">
        <v>3111</v>
      </c>
      <c r="B76" s="71" t="s">
        <v>41</v>
      </c>
      <c r="C76" s="72">
        <v>192000</v>
      </c>
      <c r="D76" s="72"/>
      <c r="E76" s="72">
        <f>SUM(L76+M76)</f>
        <v>192000</v>
      </c>
      <c r="F76" s="72"/>
      <c r="G76" s="72"/>
      <c r="H76" s="72"/>
      <c r="I76" s="72"/>
      <c r="J76" s="72"/>
      <c r="K76" s="72"/>
      <c r="L76" s="72">
        <v>114500</v>
      </c>
      <c r="M76" s="72">
        <v>77500</v>
      </c>
      <c r="N76" s="138">
        <v>0</v>
      </c>
      <c r="O76" s="72"/>
      <c r="P76" s="72"/>
      <c r="Q76" s="72"/>
      <c r="R76" s="72"/>
      <c r="S76" s="34">
        <f t="shared" si="6"/>
        <v>192000</v>
      </c>
      <c r="AC76" s="34" t="e">
        <f>#REF!-S76</f>
        <v>#REF!</v>
      </c>
    </row>
    <row r="77" spans="1:29" ht="13.5" customHeight="1" x14ac:dyDescent="0.2">
      <c r="A77" s="137">
        <v>3113</v>
      </c>
      <c r="B77" s="71" t="s">
        <v>42</v>
      </c>
      <c r="C77" s="72">
        <v>2000</v>
      </c>
      <c r="D77" s="72">
        <v>500</v>
      </c>
      <c r="E77" s="72">
        <v>2500</v>
      </c>
      <c r="F77" s="72"/>
      <c r="G77" s="72"/>
      <c r="H77" s="72"/>
      <c r="I77" s="72"/>
      <c r="J77" s="72"/>
      <c r="K77" s="72"/>
      <c r="L77" s="72">
        <v>0</v>
      </c>
      <c r="M77" s="72">
        <v>2500</v>
      </c>
      <c r="N77" s="138">
        <v>0</v>
      </c>
      <c r="O77" s="72"/>
      <c r="P77" s="72"/>
      <c r="Q77" s="72"/>
      <c r="R77" s="72"/>
      <c r="S77" s="34">
        <f t="shared" si="6"/>
        <v>2500</v>
      </c>
      <c r="AC77" s="34" t="e">
        <f>#REF!-S77</f>
        <v>#REF!</v>
      </c>
    </row>
    <row r="78" spans="1:29" ht="13.5" customHeight="1" x14ac:dyDescent="0.2">
      <c r="A78" s="137">
        <v>3114</v>
      </c>
      <c r="B78" s="71" t="s">
        <v>43</v>
      </c>
      <c r="C78" s="72">
        <f>SUM(F78:P78)</f>
        <v>0</v>
      </c>
      <c r="D78" s="72"/>
      <c r="E78" s="72">
        <f>SUM(H78:R78)</f>
        <v>0</v>
      </c>
      <c r="F78" s="72"/>
      <c r="G78" s="72"/>
      <c r="H78" s="72"/>
      <c r="I78" s="72"/>
      <c r="J78" s="72"/>
      <c r="K78" s="72"/>
      <c r="L78" s="72">
        <v>0</v>
      </c>
      <c r="M78" s="72">
        <v>0</v>
      </c>
      <c r="N78" s="138">
        <v>0</v>
      </c>
      <c r="O78" s="72"/>
      <c r="P78" s="72"/>
      <c r="Q78" s="72"/>
      <c r="R78" s="72"/>
      <c r="S78" s="34">
        <f t="shared" si="6"/>
        <v>0</v>
      </c>
      <c r="AC78" s="34" t="e">
        <f>#REF!-S78</f>
        <v>#REF!</v>
      </c>
    </row>
    <row r="79" spans="1:29" s="19" customFormat="1" ht="13.5" customHeight="1" x14ac:dyDescent="0.2">
      <c r="A79" s="135">
        <v>312</v>
      </c>
      <c r="B79" s="69" t="s">
        <v>25</v>
      </c>
      <c r="C79" s="70">
        <f t="shared" ref="C79:E79" si="66">SUM(C80:C80)</f>
        <v>9000</v>
      </c>
      <c r="D79" s="70">
        <v>-6500</v>
      </c>
      <c r="E79" s="70">
        <f t="shared" si="66"/>
        <v>2500</v>
      </c>
      <c r="F79" s="70">
        <f>SUM(F80:F80)</f>
        <v>0</v>
      </c>
      <c r="G79" s="70">
        <f>SUM(G80:G80)</f>
        <v>0</v>
      </c>
      <c r="H79" s="70">
        <f t="shared" ref="H79:M79" si="67">SUM(H80:H80)</f>
        <v>0</v>
      </c>
      <c r="I79" s="70">
        <f t="shared" si="67"/>
        <v>0</v>
      </c>
      <c r="J79" s="70">
        <f t="shared" si="67"/>
        <v>0</v>
      </c>
      <c r="K79" s="70">
        <f t="shared" si="67"/>
        <v>0</v>
      </c>
      <c r="L79" s="70">
        <f t="shared" si="67"/>
        <v>0</v>
      </c>
      <c r="M79" s="70">
        <f t="shared" si="67"/>
        <v>2500</v>
      </c>
      <c r="N79" s="136">
        <f t="shared" ref="N79:R79" si="68">SUM(N80:N80)</f>
        <v>0</v>
      </c>
      <c r="O79" s="70">
        <f t="shared" si="68"/>
        <v>0</v>
      </c>
      <c r="P79" s="70">
        <f t="shared" si="68"/>
        <v>0</v>
      </c>
      <c r="Q79" s="70">
        <f t="shared" si="68"/>
        <v>0</v>
      </c>
      <c r="R79" s="70">
        <f t="shared" si="68"/>
        <v>0</v>
      </c>
      <c r="S79" s="34">
        <f t="shared" ref="S79:S144" si="69">SUM(F79:N79)</f>
        <v>2500</v>
      </c>
      <c r="AC79" s="34" t="e">
        <f>#REF!-S79</f>
        <v>#REF!</v>
      </c>
    </row>
    <row r="80" spans="1:29" ht="13.5" customHeight="1" x14ac:dyDescent="0.2">
      <c r="A80" s="137">
        <v>3121</v>
      </c>
      <c r="B80" s="71" t="s">
        <v>25</v>
      </c>
      <c r="C80" s="72">
        <v>9000</v>
      </c>
      <c r="D80" s="72">
        <v>-6500</v>
      </c>
      <c r="E80" s="72">
        <v>2500</v>
      </c>
      <c r="F80" s="72"/>
      <c r="G80" s="72"/>
      <c r="H80" s="72"/>
      <c r="I80" s="72"/>
      <c r="J80" s="72"/>
      <c r="K80" s="72"/>
      <c r="L80" s="72">
        <v>0</v>
      </c>
      <c r="M80" s="72">
        <v>2500</v>
      </c>
      <c r="N80" s="138">
        <v>0</v>
      </c>
      <c r="O80" s="72"/>
      <c r="P80" s="72"/>
      <c r="Q80" s="72"/>
      <c r="R80" s="72"/>
      <c r="S80" s="34">
        <f t="shared" si="69"/>
        <v>2500</v>
      </c>
      <c r="AC80" s="34" t="e">
        <f>#REF!-S80</f>
        <v>#REF!</v>
      </c>
    </row>
    <row r="81" spans="1:29" s="19" customFormat="1" ht="13.5" customHeight="1" x14ac:dyDescent="0.2">
      <c r="A81" s="135">
        <v>313</v>
      </c>
      <c r="B81" s="69" t="s">
        <v>26</v>
      </c>
      <c r="C81" s="70">
        <f t="shared" ref="C81:E81" si="70">SUM(C82:C83)</f>
        <v>35900</v>
      </c>
      <c r="D81" s="70">
        <v>2394</v>
      </c>
      <c r="E81" s="70">
        <f t="shared" si="70"/>
        <v>38294</v>
      </c>
      <c r="F81" s="70">
        <f>SUM(F82:F83)</f>
        <v>0</v>
      </c>
      <c r="G81" s="70">
        <f>SUM(G82:G83)</f>
        <v>0</v>
      </c>
      <c r="H81" s="70">
        <f t="shared" ref="H81:L81" si="71">SUM(H82:H83)</f>
        <v>0</v>
      </c>
      <c r="I81" s="70">
        <f t="shared" si="71"/>
        <v>0</v>
      </c>
      <c r="J81" s="70">
        <f t="shared" si="71"/>
        <v>0</v>
      </c>
      <c r="K81" s="70">
        <f t="shared" si="71"/>
        <v>0</v>
      </c>
      <c r="L81" s="70">
        <f t="shared" si="71"/>
        <v>0</v>
      </c>
      <c r="M81" s="70">
        <f>SUM(M82:M83)</f>
        <v>38293.89</v>
      </c>
      <c r="N81" s="136">
        <f t="shared" ref="N81:R81" si="72">SUM(N82:N83)</f>
        <v>0</v>
      </c>
      <c r="O81" s="70">
        <f t="shared" si="72"/>
        <v>0</v>
      </c>
      <c r="P81" s="70">
        <f t="shared" si="72"/>
        <v>0</v>
      </c>
      <c r="Q81" s="70">
        <f t="shared" si="72"/>
        <v>0</v>
      </c>
      <c r="R81" s="70">
        <f t="shared" si="72"/>
        <v>0</v>
      </c>
      <c r="S81" s="34">
        <f t="shared" si="69"/>
        <v>38293.89</v>
      </c>
      <c r="AC81" s="34" t="e">
        <f>#REF!-S81</f>
        <v>#REF!</v>
      </c>
    </row>
    <row r="82" spans="1:29" ht="13.5" customHeight="1" x14ac:dyDescent="0.2">
      <c r="A82" s="137">
        <v>3132</v>
      </c>
      <c r="B82" s="71" t="s">
        <v>44</v>
      </c>
      <c r="C82" s="72">
        <v>32400</v>
      </c>
      <c r="D82" s="72">
        <v>5894</v>
      </c>
      <c r="E82" s="72">
        <v>38000</v>
      </c>
      <c r="F82" s="72"/>
      <c r="G82" s="72"/>
      <c r="H82" s="72"/>
      <c r="I82" s="72"/>
      <c r="J82" s="72"/>
      <c r="K82" s="72"/>
      <c r="L82" s="72">
        <v>0</v>
      </c>
      <c r="M82" s="72">
        <v>38000</v>
      </c>
      <c r="N82" s="138">
        <v>0</v>
      </c>
      <c r="O82" s="72"/>
      <c r="P82" s="72"/>
      <c r="Q82" s="72"/>
      <c r="R82" s="72"/>
      <c r="S82" s="34">
        <f t="shared" si="69"/>
        <v>38000</v>
      </c>
      <c r="AC82" s="34" t="e">
        <f>#REF!-S82</f>
        <v>#REF!</v>
      </c>
    </row>
    <row r="83" spans="1:29" ht="13.5" customHeight="1" x14ac:dyDescent="0.2">
      <c r="A83" s="137">
        <v>3133</v>
      </c>
      <c r="B83" s="71" t="s">
        <v>68</v>
      </c>
      <c r="C83" s="72">
        <v>3500</v>
      </c>
      <c r="D83" s="72">
        <v>-3206</v>
      </c>
      <c r="E83" s="72">
        <v>294</v>
      </c>
      <c r="F83" s="72"/>
      <c r="G83" s="72"/>
      <c r="H83" s="72"/>
      <c r="I83" s="72"/>
      <c r="J83" s="72"/>
      <c r="K83" s="72"/>
      <c r="L83" s="72">
        <v>0</v>
      </c>
      <c r="M83" s="72">
        <v>293.89</v>
      </c>
      <c r="N83" s="138">
        <v>0</v>
      </c>
      <c r="O83" s="72"/>
      <c r="P83" s="72"/>
      <c r="Q83" s="72"/>
      <c r="R83" s="72"/>
      <c r="S83" s="34">
        <f t="shared" si="69"/>
        <v>293.89</v>
      </c>
      <c r="AC83" s="34" t="e">
        <f>#REF!-S83</f>
        <v>#REF!</v>
      </c>
    </row>
    <row r="84" spans="1:29" s="19" customFormat="1" ht="13.5" customHeight="1" x14ac:dyDescent="0.2">
      <c r="A84" s="133">
        <v>32</v>
      </c>
      <c r="B84" s="67" t="s">
        <v>27</v>
      </c>
      <c r="C84" s="68">
        <f>C85+C87</f>
        <v>13500</v>
      </c>
      <c r="D84" s="68">
        <v>-3100</v>
      </c>
      <c r="E84" s="68">
        <f>E85+E87</f>
        <v>10400</v>
      </c>
      <c r="F84" s="68">
        <f>F85+F87</f>
        <v>0</v>
      </c>
      <c r="G84" s="68">
        <f>G85+G87</f>
        <v>0</v>
      </c>
      <c r="H84" s="68">
        <f t="shared" ref="H84:M84" si="73">H85+H87</f>
        <v>0</v>
      </c>
      <c r="I84" s="68">
        <f t="shared" si="73"/>
        <v>0</v>
      </c>
      <c r="J84" s="68">
        <f t="shared" si="73"/>
        <v>0</v>
      </c>
      <c r="K84" s="68">
        <f t="shared" si="73"/>
        <v>0</v>
      </c>
      <c r="L84" s="68">
        <f>L85+L87</f>
        <v>6400</v>
      </c>
      <c r="M84" s="68">
        <f t="shared" si="73"/>
        <v>4000</v>
      </c>
      <c r="N84" s="134">
        <f t="shared" ref="N84:P84" si="74">N85</f>
        <v>0</v>
      </c>
      <c r="O84" s="68">
        <f t="shared" si="74"/>
        <v>0</v>
      </c>
      <c r="P84" s="68">
        <f t="shared" si="74"/>
        <v>0</v>
      </c>
      <c r="Q84" s="68">
        <f>C84</f>
        <v>13500</v>
      </c>
      <c r="R84" s="68">
        <f>Q84</f>
        <v>13500</v>
      </c>
      <c r="S84" s="34">
        <f t="shared" si="69"/>
        <v>10400</v>
      </c>
      <c r="AC84" s="34" t="e">
        <f>#REF!-S84</f>
        <v>#REF!</v>
      </c>
    </row>
    <row r="85" spans="1:29" s="19" customFormat="1" ht="13.5" customHeight="1" x14ac:dyDescent="0.2">
      <c r="A85" s="135">
        <v>321</v>
      </c>
      <c r="B85" s="69" t="s">
        <v>28</v>
      </c>
      <c r="C85" s="70">
        <f t="shared" ref="C85:E85" si="75">SUM(C86:C86)</f>
        <v>4000</v>
      </c>
      <c r="D85" s="70"/>
      <c r="E85" s="70">
        <f t="shared" si="75"/>
        <v>4000</v>
      </c>
      <c r="F85" s="70">
        <f>SUM(F86:F86)</f>
        <v>0</v>
      </c>
      <c r="G85" s="70">
        <f>SUM(G86:G86)</f>
        <v>0</v>
      </c>
      <c r="H85" s="70">
        <f t="shared" ref="H85:L85" si="76">SUM(H86:H86)</f>
        <v>0</v>
      </c>
      <c r="I85" s="70">
        <f t="shared" si="76"/>
        <v>0</v>
      </c>
      <c r="J85" s="70">
        <f t="shared" si="76"/>
        <v>0</v>
      </c>
      <c r="K85" s="70">
        <f t="shared" si="76"/>
        <v>0</v>
      </c>
      <c r="L85" s="70">
        <f t="shared" si="76"/>
        <v>0</v>
      </c>
      <c r="M85" s="70">
        <f>SUM(M86:M86)</f>
        <v>4000</v>
      </c>
      <c r="N85" s="136">
        <f t="shared" ref="N85:P85" si="77">SUM(N86:N86)</f>
        <v>0</v>
      </c>
      <c r="O85" s="70">
        <f t="shared" si="77"/>
        <v>0</v>
      </c>
      <c r="P85" s="70">
        <f t="shared" si="77"/>
        <v>0</v>
      </c>
      <c r="Q85" s="70">
        <f t="shared" ref="Q85" si="78">SUM(Q86:Q86)</f>
        <v>0</v>
      </c>
      <c r="R85" s="70">
        <f t="shared" ref="R85" si="79">SUM(R86:R86)</f>
        <v>0</v>
      </c>
      <c r="S85" s="34">
        <f t="shared" si="69"/>
        <v>4000</v>
      </c>
      <c r="AC85" s="34" t="e">
        <f>#REF!-S85</f>
        <v>#REF!</v>
      </c>
    </row>
    <row r="86" spans="1:29" ht="13.5" customHeight="1" x14ac:dyDescent="0.2">
      <c r="A86" s="137">
        <v>3212</v>
      </c>
      <c r="B86" s="71" t="s">
        <v>46</v>
      </c>
      <c r="C86" s="72">
        <v>4000</v>
      </c>
      <c r="D86" s="72"/>
      <c r="E86" s="72">
        <v>4000</v>
      </c>
      <c r="F86" s="72"/>
      <c r="G86" s="72"/>
      <c r="H86" s="72"/>
      <c r="I86" s="72"/>
      <c r="J86" s="72"/>
      <c r="K86" s="72"/>
      <c r="L86" s="72">
        <v>0</v>
      </c>
      <c r="M86" s="72">
        <v>4000</v>
      </c>
      <c r="N86" s="138">
        <v>0</v>
      </c>
      <c r="O86" s="72"/>
      <c r="P86" s="72"/>
      <c r="Q86" s="72"/>
      <c r="R86" s="72"/>
      <c r="S86" s="34">
        <f t="shared" si="69"/>
        <v>4000</v>
      </c>
      <c r="AC86" s="34" t="e">
        <f>#REF!-S86</f>
        <v>#REF!</v>
      </c>
    </row>
    <row r="87" spans="1:29" s="19" customFormat="1" ht="13.5" customHeight="1" x14ac:dyDescent="0.2">
      <c r="A87" s="135">
        <v>322</v>
      </c>
      <c r="B87" s="69" t="s">
        <v>29</v>
      </c>
      <c r="C87" s="70">
        <f t="shared" ref="C87:E87" si="80">SUM(C88:C90)</f>
        <v>9500</v>
      </c>
      <c r="D87" s="70">
        <v>-3100</v>
      </c>
      <c r="E87" s="70">
        <f t="shared" si="80"/>
        <v>6400</v>
      </c>
      <c r="F87" s="70">
        <f>SUM(F88:F90)</f>
        <v>0</v>
      </c>
      <c r="G87" s="70">
        <f>SUM(G88:G90)</f>
        <v>0</v>
      </c>
      <c r="H87" s="70">
        <f t="shared" ref="H87:M87" si="81">SUM(H88:H90)</f>
        <v>0</v>
      </c>
      <c r="I87" s="70">
        <f t="shared" si="81"/>
        <v>0</v>
      </c>
      <c r="J87" s="70">
        <f t="shared" si="81"/>
        <v>0</v>
      </c>
      <c r="K87" s="70">
        <f t="shared" si="81"/>
        <v>0</v>
      </c>
      <c r="L87" s="70">
        <f t="shared" si="81"/>
        <v>6400</v>
      </c>
      <c r="M87" s="70">
        <f t="shared" si="81"/>
        <v>0</v>
      </c>
      <c r="N87" s="136">
        <f t="shared" ref="N87" si="82">SUM(N88:N90)</f>
        <v>0</v>
      </c>
      <c r="O87" s="70">
        <f t="shared" ref="O87" si="83">SUM(O88:O90)</f>
        <v>0</v>
      </c>
      <c r="P87" s="70">
        <f t="shared" ref="P87" si="84">SUM(P88:P90)</f>
        <v>0</v>
      </c>
      <c r="Q87" s="70">
        <f t="shared" ref="Q87" si="85">SUM(Q88:Q90)</f>
        <v>0</v>
      </c>
      <c r="R87" s="70">
        <f t="shared" ref="R87" si="86">SUM(R88:R90)</f>
        <v>0</v>
      </c>
      <c r="S87" s="34">
        <f t="shared" si="69"/>
        <v>6400</v>
      </c>
      <c r="AC87" s="34" t="e">
        <f>#REF!-S87</f>
        <v>#REF!</v>
      </c>
    </row>
    <row r="88" spans="1:29" ht="13.5" customHeight="1" x14ac:dyDescent="0.2">
      <c r="A88" s="137">
        <v>3221</v>
      </c>
      <c r="B88" s="71" t="s">
        <v>73</v>
      </c>
      <c r="C88" s="72">
        <v>6000</v>
      </c>
      <c r="D88" s="72">
        <v>-2000</v>
      </c>
      <c r="E88" s="72">
        <v>4000</v>
      </c>
      <c r="F88" s="72"/>
      <c r="G88" s="72"/>
      <c r="H88" s="72"/>
      <c r="I88" s="72"/>
      <c r="J88" s="72"/>
      <c r="K88" s="72"/>
      <c r="L88" s="72">
        <v>4000</v>
      </c>
      <c r="M88" s="72">
        <v>0</v>
      </c>
      <c r="N88" s="138">
        <v>0</v>
      </c>
      <c r="O88" s="72"/>
      <c r="P88" s="72"/>
      <c r="Q88" s="72"/>
      <c r="R88" s="72"/>
      <c r="S88" s="34">
        <f t="shared" si="69"/>
        <v>4000</v>
      </c>
      <c r="AC88" s="34" t="e">
        <f>#REF!-S88</f>
        <v>#REF!</v>
      </c>
    </row>
    <row r="89" spans="1:29" ht="13.5" customHeight="1" x14ac:dyDescent="0.2">
      <c r="A89" s="137">
        <v>3222</v>
      </c>
      <c r="B89" s="71" t="s">
        <v>48</v>
      </c>
      <c r="C89" s="72">
        <v>2000</v>
      </c>
      <c r="D89" s="72">
        <v>-600</v>
      </c>
      <c r="E89" s="72">
        <v>1400</v>
      </c>
      <c r="F89" s="72"/>
      <c r="G89" s="72"/>
      <c r="H89" s="72"/>
      <c r="I89" s="72"/>
      <c r="J89" s="72"/>
      <c r="K89" s="72"/>
      <c r="L89" s="72">
        <v>1400</v>
      </c>
      <c r="M89" s="72">
        <v>0</v>
      </c>
      <c r="N89" s="138">
        <v>0</v>
      </c>
      <c r="O89" s="72"/>
      <c r="P89" s="72"/>
      <c r="Q89" s="72"/>
      <c r="R89" s="72"/>
      <c r="S89" s="34">
        <f t="shared" si="69"/>
        <v>1400</v>
      </c>
      <c r="AC89" s="34" t="e">
        <f>#REF!-S89</f>
        <v>#REF!</v>
      </c>
    </row>
    <row r="90" spans="1:29" ht="13.5" customHeight="1" x14ac:dyDescent="0.2">
      <c r="A90" s="137">
        <v>3225</v>
      </c>
      <c r="B90" s="71" t="s">
        <v>50</v>
      </c>
      <c r="C90" s="72">
        <v>1500</v>
      </c>
      <c r="D90" s="72">
        <v>-500</v>
      </c>
      <c r="E90" s="72">
        <v>1000</v>
      </c>
      <c r="F90" s="72"/>
      <c r="G90" s="72"/>
      <c r="H90" s="72"/>
      <c r="I90" s="72"/>
      <c r="J90" s="72"/>
      <c r="K90" s="72"/>
      <c r="L90" s="72">
        <v>1000</v>
      </c>
      <c r="M90" s="72">
        <v>0</v>
      </c>
      <c r="N90" s="138">
        <v>0</v>
      </c>
      <c r="O90" s="72"/>
      <c r="P90" s="72"/>
      <c r="Q90" s="72"/>
      <c r="R90" s="72"/>
      <c r="S90" s="34">
        <f t="shared" si="69"/>
        <v>1000</v>
      </c>
      <c r="AC90" s="34" t="e">
        <f>#REF!-S90</f>
        <v>#REF!</v>
      </c>
    </row>
    <row r="91" spans="1:29" s="19" customFormat="1" ht="18.75" customHeight="1" x14ac:dyDescent="0.2">
      <c r="A91" s="129" t="s">
        <v>135</v>
      </c>
      <c r="B91" s="63" t="s">
        <v>75</v>
      </c>
      <c r="C91" s="64">
        <f t="shared" ref="C91" si="87">C92</f>
        <v>629000</v>
      </c>
      <c r="D91" s="64">
        <v>-20500</v>
      </c>
      <c r="E91" s="64">
        <f t="shared" ref="E91:E92" si="88">E92</f>
        <v>608500</v>
      </c>
      <c r="F91" s="64">
        <f t="shared" ref="F91:G92" si="89">F92</f>
        <v>0</v>
      </c>
      <c r="G91" s="64">
        <f t="shared" si="89"/>
        <v>0</v>
      </c>
      <c r="H91" s="64">
        <f t="shared" ref="H91:M92" si="90">H92</f>
        <v>0</v>
      </c>
      <c r="I91" s="64">
        <f t="shared" si="90"/>
        <v>0</v>
      </c>
      <c r="J91" s="64">
        <f t="shared" si="90"/>
        <v>0</v>
      </c>
      <c r="K91" s="64">
        <f t="shared" si="90"/>
        <v>0</v>
      </c>
      <c r="L91" s="64">
        <f t="shared" si="90"/>
        <v>568500</v>
      </c>
      <c r="M91" s="64">
        <f t="shared" si="90"/>
        <v>40000</v>
      </c>
      <c r="N91" s="130">
        <f t="shared" ref="N91:P92" si="91">N92</f>
        <v>0</v>
      </c>
      <c r="O91" s="64">
        <f t="shared" si="91"/>
        <v>0</v>
      </c>
      <c r="P91" s="64">
        <f t="shared" si="91"/>
        <v>0</v>
      </c>
      <c r="Q91" s="64">
        <f>C91</f>
        <v>629000</v>
      </c>
      <c r="R91" s="64">
        <f>C91</f>
        <v>629000</v>
      </c>
      <c r="S91" s="34">
        <f t="shared" si="69"/>
        <v>608500</v>
      </c>
      <c r="AC91" s="34" t="e">
        <f>#REF!-S91</f>
        <v>#REF!</v>
      </c>
    </row>
    <row r="92" spans="1:29" s="19" customFormat="1" ht="13.5" customHeight="1" x14ac:dyDescent="0.2">
      <c r="A92" s="131">
        <v>3</v>
      </c>
      <c r="B92" s="65" t="s">
        <v>23</v>
      </c>
      <c r="C92" s="77">
        <f>C93</f>
        <v>629000</v>
      </c>
      <c r="D92" s="77">
        <v>-20500</v>
      </c>
      <c r="E92" s="77">
        <f t="shared" si="88"/>
        <v>608500</v>
      </c>
      <c r="F92" s="77">
        <f t="shared" si="89"/>
        <v>0</v>
      </c>
      <c r="G92" s="77">
        <f t="shared" si="89"/>
        <v>0</v>
      </c>
      <c r="H92" s="77">
        <f t="shared" si="90"/>
        <v>0</v>
      </c>
      <c r="I92" s="77">
        <f t="shared" si="90"/>
        <v>0</v>
      </c>
      <c r="J92" s="77">
        <f t="shared" si="90"/>
        <v>0</v>
      </c>
      <c r="K92" s="77">
        <f t="shared" si="90"/>
        <v>0</v>
      </c>
      <c r="L92" s="77">
        <f t="shared" si="90"/>
        <v>568500</v>
      </c>
      <c r="M92" s="77">
        <f t="shared" si="90"/>
        <v>40000</v>
      </c>
      <c r="N92" s="147">
        <f t="shared" si="91"/>
        <v>0</v>
      </c>
      <c r="O92" s="77">
        <f t="shared" si="91"/>
        <v>0</v>
      </c>
      <c r="P92" s="77">
        <f t="shared" si="91"/>
        <v>0</v>
      </c>
      <c r="Q92" s="77">
        <f>C92</f>
        <v>629000</v>
      </c>
      <c r="R92" s="77">
        <f>C92</f>
        <v>629000</v>
      </c>
      <c r="S92" s="34">
        <f t="shared" si="69"/>
        <v>608500</v>
      </c>
      <c r="AC92" s="34" t="e">
        <f>#REF!-S92</f>
        <v>#REF!</v>
      </c>
    </row>
    <row r="93" spans="1:29" s="19" customFormat="1" ht="13.5" customHeight="1" x14ac:dyDescent="0.2">
      <c r="A93" s="133">
        <v>32</v>
      </c>
      <c r="B93" s="67" t="s">
        <v>27</v>
      </c>
      <c r="C93" s="78">
        <f>C94+C102+C105</f>
        <v>629000</v>
      </c>
      <c r="D93" s="78">
        <f>SUM(E93-C93)</f>
        <v>-20500</v>
      </c>
      <c r="E93" s="78">
        <f>E94+E102+E105</f>
        <v>608500</v>
      </c>
      <c r="F93" s="78">
        <f>F94+F102</f>
        <v>0</v>
      </c>
      <c r="G93" s="78">
        <f>G94+G102</f>
        <v>0</v>
      </c>
      <c r="H93" s="78">
        <f t="shared" ref="H93:M93" si="92">H94+H102</f>
        <v>0</v>
      </c>
      <c r="I93" s="78">
        <f t="shared" si="92"/>
        <v>0</v>
      </c>
      <c r="J93" s="78">
        <f t="shared" si="92"/>
        <v>0</v>
      </c>
      <c r="K93" s="78">
        <f t="shared" si="92"/>
        <v>0</v>
      </c>
      <c r="L93" s="78">
        <f>L94+L102+L105</f>
        <v>568500</v>
      </c>
      <c r="M93" s="78">
        <f t="shared" si="92"/>
        <v>40000</v>
      </c>
      <c r="N93" s="148">
        <f>N94+N102</f>
        <v>0</v>
      </c>
      <c r="O93" s="78">
        <f>O94+O102</f>
        <v>0</v>
      </c>
      <c r="P93" s="78">
        <f>P94+P102</f>
        <v>0</v>
      </c>
      <c r="Q93" s="78">
        <f>C93</f>
        <v>629000</v>
      </c>
      <c r="R93" s="78">
        <f>C93</f>
        <v>629000</v>
      </c>
      <c r="S93" s="34">
        <f t="shared" si="69"/>
        <v>608500</v>
      </c>
      <c r="AC93" s="34" t="e">
        <f>#REF!-S93</f>
        <v>#REF!</v>
      </c>
    </row>
    <row r="94" spans="1:29" s="19" customFormat="1" ht="13.5" customHeight="1" x14ac:dyDescent="0.2">
      <c r="A94" s="135">
        <v>322</v>
      </c>
      <c r="B94" s="69" t="s">
        <v>29</v>
      </c>
      <c r="C94" s="79">
        <f>SUM(C95:C101)</f>
        <v>615000</v>
      </c>
      <c r="D94" s="79">
        <f>SUM(E94-C94)</f>
        <v>-18500</v>
      </c>
      <c r="E94" s="79">
        <f>SUM(E95:E101)</f>
        <v>596500</v>
      </c>
      <c r="F94" s="79">
        <f>SUM(F96:F101)</f>
        <v>0</v>
      </c>
      <c r="G94" s="79">
        <f>SUM(G96:G101)</f>
        <v>0</v>
      </c>
      <c r="H94" s="79">
        <f t="shared" ref="H94:M94" si="93">SUM(H96:H101)</f>
        <v>0</v>
      </c>
      <c r="I94" s="79">
        <f t="shared" si="93"/>
        <v>0</v>
      </c>
      <c r="J94" s="79">
        <f t="shared" si="93"/>
        <v>0</v>
      </c>
      <c r="K94" s="79">
        <f t="shared" si="93"/>
        <v>0</v>
      </c>
      <c r="L94" s="79">
        <f>SUM(L95:L101)</f>
        <v>556500</v>
      </c>
      <c r="M94" s="79">
        <f t="shared" si="93"/>
        <v>40000</v>
      </c>
      <c r="N94" s="149">
        <f>SUM(N96:N101)</f>
        <v>0</v>
      </c>
      <c r="O94" s="79">
        <f>SUM(O96:O101)</f>
        <v>0</v>
      </c>
      <c r="P94" s="79">
        <f>SUM(P96:P101)</f>
        <v>0</v>
      </c>
      <c r="Q94" s="79">
        <f>SUM(Q96:Q101)</f>
        <v>0</v>
      </c>
      <c r="R94" s="79">
        <f>SUM(R96:R101)</f>
        <v>0</v>
      </c>
      <c r="S94" s="34">
        <f t="shared" si="69"/>
        <v>596500</v>
      </c>
      <c r="AC94" s="34" t="e">
        <f>#REF!-S94</f>
        <v>#REF!</v>
      </c>
    </row>
    <row r="95" spans="1:29" ht="13.5" customHeight="1" x14ac:dyDescent="0.2">
      <c r="A95" s="137">
        <v>3121</v>
      </c>
      <c r="B95" s="71" t="s">
        <v>25</v>
      </c>
      <c r="C95" s="80">
        <v>15000</v>
      </c>
      <c r="D95" s="80">
        <v>5000</v>
      </c>
      <c r="E95" s="80">
        <v>20000</v>
      </c>
      <c r="F95" s="80"/>
      <c r="G95" s="80"/>
      <c r="H95" s="80"/>
      <c r="I95" s="80"/>
      <c r="J95" s="80"/>
      <c r="K95" s="80"/>
      <c r="L95" s="80">
        <v>20000</v>
      </c>
      <c r="M95" s="80"/>
      <c r="N95" s="150"/>
      <c r="O95" s="80"/>
      <c r="P95" s="80"/>
      <c r="Q95" s="80"/>
      <c r="R95" s="80"/>
      <c r="S95" s="34">
        <f t="shared" si="69"/>
        <v>20000</v>
      </c>
      <c r="AC95" s="34" t="e">
        <f>#REF!-S95</f>
        <v>#REF!</v>
      </c>
    </row>
    <row r="96" spans="1:29" ht="13.5" customHeight="1" x14ac:dyDescent="0.2">
      <c r="A96" s="137">
        <v>3221</v>
      </c>
      <c r="B96" s="71" t="s">
        <v>73</v>
      </c>
      <c r="C96" s="80">
        <v>10000</v>
      </c>
      <c r="D96" s="80"/>
      <c r="E96" s="80">
        <v>10000</v>
      </c>
      <c r="F96" s="80"/>
      <c r="G96" s="80"/>
      <c r="H96" s="80"/>
      <c r="I96" s="80"/>
      <c r="J96" s="80"/>
      <c r="K96" s="80"/>
      <c r="L96" s="80">
        <v>10000</v>
      </c>
      <c r="M96" s="80"/>
      <c r="N96" s="150"/>
      <c r="O96" s="80"/>
      <c r="P96" s="80"/>
      <c r="Q96" s="80"/>
      <c r="R96" s="80"/>
      <c r="S96" s="34">
        <f t="shared" si="69"/>
        <v>10000</v>
      </c>
      <c r="AC96" s="34" t="e">
        <f>#REF!-S96</f>
        <v>#REF!</v>
      </c>
    </row>
    <row r="97" spans="1:29" ht="13.5" customHeight="1" x14ac:dyDescent="0.2">
      <c r="A97" s="137">
        <v>3222</v>
      </c>
      <c r="B97" s="71" t="s">
        <v>48</v>
      </c>
      <c r="C97" s="80">
        <v>554000</v>
      </c>
      <c r="D97" s="80">
        <f>SUM(E97-C97)</f>
        <v>-14000</v>
      </c>
      <c r="E97" s="80">
        <v>540000</v>
      </c>
      <c r="F97" s="80"/>
      <c r="G97" s="80"/>
      <c r="H97" s="80"/>
      <c r="I97" s="80"/>
      <c r="J97" s="80"/>
      <c r="K97" s="80"/>
      <c r="L97" s="80">
        <v>500000</v>
      </c>
      <c r="M97" s="80">
        <v>40000</v>
      </c>
      <c r="N97" s="150"/>
      <c r="O97" s="80"/>
      <c r="P97" s="80"/>
      <c r="Q97" s="80"/>
      <c r="R97" s="80"/>
      <c r="S97" s="34">
        <f t="shared" si="69"/>
        <v>540000</v>
      </c>
      <c r="AC97" s="34" t="e">
        <f>#REF!-S97</f>
        <v>#REF!</v>
      </c>
    </row>
    <row r="98" spans="1:29" ht="13.5" customHeight="1" x14ac:dyDescent="0.2">
      <c r="A98" s="137">
        <v>3223</v>
      </c>
      <c r="B98" s="71" t="s">
        <v>49</v>
      </c>
      <c r="C98" s="80">
        <v>25000</v>
      </c>
      <c r="D98" s="80">
        <v>-5000</v>
      </c>
      <c r="E98" s="80">
        <v>20000</v>
      </c>
      <c r="F98" s="80"/>
      <c r="G98" s="80"/>
      <c r="H98" s="80"/>
      <c r="I98" s="80"/>
      <c r="J98" s="80"/>
      <c r="K98" s="80"/>
      <c r="L98" s="80">
        <v>20000</v>
      </c>
      <c r="M98" s="80"/>
      <c r="N98" s="150"/>
      <c r="O98" s="80"/>
      <c r="P98" s="80"/>
      <c r="Q98" s="80"/>
      <c r="R98" s="80"/>
      <c r="S98" s="34">
        <f t="shared" si="69"/>
        <v>20000</v>
      </c>
      <c r="AC98" s="34" t="e">
        <f>#REF!-S98</f>
        <v>#REF!</v>
      </c>
    </row>
    <row r="99" spans="1:29" ht="13.5" customHeight="1" x14ac:dyDescent="0.2">
      <c r="A99" s="137">
        <v>3224</v>
      </c>
      <c r="B99" s="71" t="s">
        <v>74</v>
      </c>
      <c r="C99" s="80">
        <v>2000</v>
      </c>
      <c r="D99" s="80">
        <v>-500</v>
      </c>
      <c r="E99" s="80">
        <v>2500</v>
      </c>
      <c r="F99" s="80"/>
      <c r="G99" s="80"/>
      <c r="H99" s="80"/>
      <c r="I99" s="80"/>
      <c r="J99" s="80"/>
      <c r="K99" s="80"/>
      <c r="L99" s="80">
        <v>2500</v>
      </c>
      <c r="M99" s="80"/>
      <c r="N99" s="150"/>
      <c r="O99" s="80"/>
      <c r="P99" s="80"/>
      <c r="Q99" s="80"/>
      <c r="R99" s="80"/>
      <c r="S99" s="34">
        <f t="shared" si="69"/>
        <v>2500</v>
      </c>
      <c r="AC99" s="34" t="e">
        <f>#REF!-S99</f>
        <v>#REF!</v>
      </c>
    </row>
    <row r="100" spans="1:29" ht="13.5" customHeight="1" x14ac:dyDescent="0.2">
      <c r="A100" s="137">
        <v>3225</v>
      </c>
      <c r="B100" s="71" t="s">
        <v>50</v>
      </c>
      <c r="C100" s="80">
        <v>5000</v>
      </c>
      <c r="D100" s="80">
        <v>-3000</v>
      </c>
      <c r="E100" s="80">
        <v>2000</v>
      </c>
      <c r="F100" s="80"/>
      <c r="G100" s="80"/>
      <c r="H100" s="80"/>
      <c r="I100" s="80"/>
      <c r="J100" s="80"/>
      <c r="K100" s="80"/>
      <c r="L100" s="80">
        <v>2000</v>
      </c>
      <c r="M100" s="80"/>
      <c r="N100" s="150"/>
      <c r="O100" s="80"/>
      <c r="P100" s="80"/>
      <c r="Q100" s="80"/>
      <c r="R100" s="80"/>
      <c r="S100" s="34">
        <f t="shared" si="69"/>
        <v>2000</v>
      </c>
      <c r="AC100" s="34" t="e">
        <f>#REF!-S100</f>
        <v>#REF!</v>
      </c>
    </row>
    <row r="101" spans="1:29" ht="13.5" customHeight="1" x14ac:dyDescent="0.2">
      <c r="A101" s="137">
        <v>3227</v>
      </c>
      <c r="B101" s="71" t="s">
        <v>114</v>
      </c>
      <c r="C101" s="80">
        <v>4000</v>
      </c>
      <c r="D101" s="80">
        <v>-2000</v>
      </c>
      <c r="E101" s="80">
        <v>2000</v>
      </c>
      <c r="F101" s="80"/>
      <c r="G101" s="80"/>
      <c r="H101" s="80"/>
      <c r="I101" s="80"/>
      <c r="J101" s="80"/>
      <c r="K101" s="80"/>
      <c r="L101" s="80">
        <v>2000</v>
      </c>
      <c r="M101" s="80"/>
      <c r="N101" s="150"/>
      <c r="O101" s="80"/>
      <c r="P101" s="80"/>
      <c r="Q101" s="80"/>
      <c r="R101" s="80"/>
      <c r="S101" s="34">
        <f t="shared" si="69"/>
        <v>2000</v>
      </c>
      <c r="AC101" s="34" t="e">
        <f>#REF!-S101</f>
        <v>#REF!</v>
      </c>
    </row>
    <row r="102" spans="1:29" s="19" customFormat="1" ht="13.5" customHeight="1" x14ac:dyDescent="0.2">
      <c r="A102" s="135">
        <v>323</v>
      </c>
      <c r="B102" s="69" t="s">
        <v>30</v>
      </c>
      <c r="C102" s="79">
        <f>SUM(C103:C104)</f>
        <v>14000</v>
      </c>
      <c r="D102" s="79">
        <v>-2000</v>
      </c>
      <c r="E102" s="79">
        <f>SUM(E103:E104)</f>
        <v>12000</v>
      </c>
      <c r="F102" s="79">
        <f>SUM(F103:F104)</f>
        <v>0</v>
      </c>
      <c r="G102" s="79">
        <f>SUM(G103:G104)</f>
        <v>0</v>
      </c>
      <c r="H102" s="79">
        <f t="shared" ref="H102:M102" si="94">SUM(H103:H104)</f>
        <v>0</v>
      </c>
      <c r="I102" s="79">
        <v>0</v>
      </c>
      <c r="J102" s="79">
        <f t="shared" si="94"/>
        <v>0</v>
      </c>
      <c r="K102" s="79">
        <f t="shared" si="94"/>
        <v>0</v>
      </c>
      <c r="L102" s="79">
        <f>SUM(L103:L104)</f>
        <v>12000</v>
      </c>
      <c r="M102" s="79">
        <f t="shared" si="94"/>
        <v>0</v>
      </c>
      <c r="N102" s="149">
        <f>SUM(N104:N104)</f>
        <v>0</v>
      </c>
      <c r="O102" s="79">
        <f>SUM(O104:O104)</f>
        <v>0</v>
      </c>
      <c r="P102" s="79">
        <f>SUM(P104:P104)</f>
        <v>0</v>
      </c>
      <c r="Q102" s="79">
        <f>SUM(Q104:Q104)</f>
        <v>0</v>
      </c>
      <c r="R102" s="79">
        <f>SUM(R104:R104)</f>
        <v>0</v>
      </c>
      <c r="S102" s="34">
        <f t="shared" si="69"/>
        <v>12000</v>
      </c>
      <c r="AC102" s="34" t="e">
        <f>#REF!-S102</f>
        <v>#REF!</v>
      </c>
    </row>
    <row r="103" spans="1:29" ht="13.5" customHeight="1" x14ac:dyDescent="0.2">
      <c r="A103" s="137">
        <v>3232</v>
      </c>
      <c r="B103" s="71" t="s">
        <v>78</v>
      </c>
      <c r="C103" s="80">
        <v>4000</v>
      </c>
      <c r="D103" s="80"/>
      <c r="E103" s="80">
        <v>4000</v>
      </c>
      <c r="F103" s="80"/>
      <c r="G103" s="80"/>
      <c r="H103" s="80"/>
      <c r="I103" s="80">
        <v>0</v>
      </c>
      <c r="J103" s="80"/>
      <c r="K103" s="80"/>
      <c r="L103" s="80">
        <v>4000</v>
      </c>
      <c r="M103" s="80"/>
      <c r="N103" s="150"/>
      <c r="O103" s="80"/>
      <c r="P103" s="80"/>
      <c r="Q103" s="80"/>
      <c r="R103" s="80"/>
      <c r="S103" s="34">
        <f t="shared" si="69"/>
        <v>4000</v>
      </c>
      <c r="AC103" s="34" t="e">
        <f>#REF!-S103</f>
        <v>#REF!</v>
      </c>
    </row>
    <row r="104" spans="1:29" ht="13.5" customHeight="1" x14ac:dyDescent="0.2">
      <c r="A104" s="137">
        <v>3238</v>
      </c>
      <c r="B104" s="71" t="s">
        <v>54</v>
      </c>
      <c r="C104" s="80">
        <v>10000</v>
      </c>
      <c r="D104" s="80">
        <v>-2000</v>
      </c>
      <c r="E104" s="80">
        <f>SUM(L104+K104)</f>
        <v>8000</v>
      </c>
      <c r="F104" s="80"/>
      <c r="G104" s="80"/>
      <c r="H104" s="80"/>
      <c r="I104" s="80">
        <v>0</v>
      </c>
      <c r="J104" s="80"/>
      <c r="K104" s="80"/>
      <c r="L104" s="80">
        <v>8000</v>
      </c>
      <c r="M104" s="80"/>
      <c r="N104" s="150"/>
      <c r="O104" s="80"/>
      <c r="P104" s="80"/>
      <c r="Q104" s="80"/>
      <c r="R104" s="80"/>
      <c r="S104" s="34">
        <f t="shared" si="69"/>
        <v>8000</v>
      </c>
      <c r="AC104" s="34" t="e">
        <f>#REF!-S104</f>
        <v>#REF!</v>
      </c>
    </row>
    <row r="105" spans="1:29" s="19" customFormat="1" ht="13.5" hidden="1" customHeight="1" x14ac:dyDescent="0.2">
      <c r="A105" s="135">
        <v>422</v>
      </c>
      <c r="B105" s="69" t="s">
        <v>34</v>
      </c>
      <c r="C105" s="79">
        <f>SUM(C106:C107)</f>
        <v>0</v>
      </c>
      <c r="D105" s="79"/>
      <c r="E105" s="79"/>
      <c r="F105" s="79">
        <f>SUM(F106:F107)</f>
        <v>0</v>
      </c>
      <c r="G105" s="79">
        <f>SUM(G106:G107)</f>
        <v>0</v>
      </c>
      <c r="H105" s="79">
        <f t="shared" ref="H105" si="95">SUM(H106:H107)</f>
        <v>0</v>
      </c>
      <c r="I105" s="79">
        <f t="shared" ref="I105" si="96">SUM(I106:I107)</f>
        <v>0</v>
      </c>
      <c r="J105" s="79">
        <f t="shared" ref="J105" si="97">SUM(J106:J107)</f>
        <v>0</v>
      </c>
      <c r="K105" s="79">
        <f t="shared" ref="K105" si="98">SUM(K106:K107)</f>
        <v>0</v>
      </c>
      <c r="L105" s="79">
        <f>SUM(L106:L107)</f>
        <v>0</v>
      </c>
      <c r="M105" s="79">
        <f t="shared" ref="M105" si="99">SUM(M106:M107)</f>
        <v>0</v>
      </c>
      <c r="N105" s="149">
        <f>SUM(N107:N107)</f>
        <v>0</v>
      </c>
      <c r="O105" s="79">
        <f>SUM(O107:O107)</f>
        <v>0</v>
      </c>
      <c r="P105" s="79">
        <f>SUM(P107:P107)</f>
        <v>0</v>
      </c>
      <c r="Q105" s="79">
        <f>SUM(Q107:Q107)</f>
        <v>0</v>
      </c>
      <c r="R105" s="79">
        <f>SUM(R107:R107)</f>
        <v>0</v>
      </c>
      <c r="S105" s="34">
        <f t="shared" si="69"/>
        <v>0</v>
      </c>
      <c r="AC105" s="34" t="e">
        <f>#REF!-S105</f>
        <v>#REF!</v>
      </c>
    </row>
    <row r="106" spans="1:29" ht="13.5" hidden="1" customHeight="1" x14ac:dyDescent="0.2">
      <c r="A106" s="137">
        <v>4221</v>
      </c>
      <c r="B106" s="71" t="s">
        <v>59</v>
      </c>
      <c r="C106" s="80">
        <f>SUM(F106:P106)</f>
        <v>0</v>
      </c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150"/>
      <c r="O106" s="80"/>
      <c r="P106" s="80"/>
      <c r="Q106" s="80"/>
      <c r="R106" s="80"/>
      <c r="S106" s="34">
        <f t="shared" si="69"/>
        <v>0</v>
      </c>
      <c r="AC106" s="34" t="e">
        <f>#REF!-S106</f>
        <v>#REF!</v>
      </c>
    </row>
    <row r="107" spans="1:29" ht="13.5" hidden="1" customHeight="1" x14ac:dyDescent="0.2">
      <c r="A107" s="137">
        <v>4227</v>
      </c>
      <c r="B107" s="71" t="s">
        <v>86</v>
      </c>
      <c r="C107" s="80">
        <f>SUM(F107:P107)</f>
        <v>0</v>
      </c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150"/>
      <c r="O107" s="80"/>
      <c r="P107" s="80"/>
      <c r="Q107" s="80"/>
      <c r="R107" s="80"/>
      <c r="S107" s="34">
        <f t="shared" si="69"/>
        <v>0</v>
      </c>
      <c r="AC107" s="34" t="e">
        <f>#REF!-S107</f>
        <v>#REF!</v>
      </c>
    </row>
    <row r="108" spans="1:29" s="19" customFormat="1" ht="18.75" customHeight="1" x14ac:dyDescent="0.2">
      <c r="A108" s="129" t="s">
        <v>136</v>
      </c>
      <c r="B108" s="63" t="s">
        <v>84</v>
      </c>
      <c r="C108" s="64">
        <f t="shared" ref="C108:E109" si="100">C109</f>
        <v>6200</v>
      </c>
      <c r="D108" s="64">
        <f>SUM(E108-C108)</f>
        <v>-2700</v>
      </c>
      <c r="E108" s="64">
        <f t="shared" si="100"/>
        <v>3500</v>
      </c>
      <c r="F108" s="64">
        <f t="shared" ref="F108:G109" si="101">F109</f>
        <v>0</v>
      </c>
      <c r="G108" s="64">
        <f t="shared" si="101"/>
        <v>0</v>
      </c>
      <c r="H108" s="64">
        <f t="shared" ref="H108:M109" si="102">H109</f>
        <v>0</v>
      </c>
      <c r="I108" s="64">
        <f t="shared" si="102"/>
        <v>3500</v>
      </c>
      <c r="J108" s="64">
        <f t="shared" si="102"/>
        <v>0</v>
      </c>
      <c r="K108" s="64">
        <f t="shared" si="102"/>
        <v>0</v>
      </c>
      <c r="L108" s="64">
        <f t="shared" si="102"/>
        <v>0</v>
      </c>
      <c r="M108" s="64">
        <f t="shared" si="102"/>
        <v>0</v>
      </c>
      <c r="N108" s="130">
        <f t="shared" ref="N108:P109" si="103">N109</f>
        <v>0</v>
      </c>
      <c r="O108" s="64">
        <f t="shared" si="103"/>
        <v>0</v>
      </c>
      <c r="P108" s="64">
        <f t="shared" si="103"/>
        <v>0</v>
      </c>
      <c r="Q108" s="64">
        <f>C108</f>
        <v>6200</v>
      </c>
      <c r="R108" s="64">
        <f>C108</f>
        <v>6200</v>
      </c>
      <c r="S108" s="34">
        <f t="shared" si="69"/>
        <v>3500</v>
      </c>
      <c r="AC108" s="34" t="e">
        <f>#REF!-S108</f>
        <v>#REF!</v>
      </c>
    </row>
    <row r="109" spans="1:29" s="19" customFormat="1" ht="13.5" customHeight="1" x14ac:dyDescent="0.2">
      <c r="A109" s="131">
        <v>3</v>
      </c>
      <c r="B109" s="65" t="s">
        <v>23</v>
      </c>
      <c r="C109" s="66">
        <f t="shared" si="100"/>
        <v>6200</v>
      </c>
      <c r="D109" s="66">
        <f t="shared" ref="D109:D118" si="104">SUM(E109-C109)</f>
        <v>-2700</v>
      </c>
      <c r="E109" s="66">
        <f t="shared" si="100"/>
        <v>3500</v>
      </c>
      <c r="F109" s="66">
        <f t="shared" si="101"/>
        <v>0</v>
      </c>
      <c r="G109" s="66">
        <f t="shared" si="101"/>
        <v>0</v>
      </c>
      <c r="H109" s="66">
        <f t="shared" si="102"/>
        <v>0</v>
      </c>
      <c r="I109" s="66">
        <f t="shared" si="102"/>
        <v>3500</v>
      </c>
      <c r="J109" s="66">
        <f>J110</f>
        <v>0</v>
      </c>
      <c r="K109" s="66">
        <f t="shared" si="102"/>
        <v>0</v>
      </c>
      <c r="L109" s="66">
        <f t="shared" si="102"/>
        <v>0</v>
      </c>
      <c r="M109" s="66">
        <f t="shared" si="102"/>
        <v>0</v>
      </c>
      <c r="N109" s="132">
        <f t="shared" si="103"/>
        <v>0</v>
      </c>
      <c r="O109" s="66">
        <f t="shared" si="103"/>
        <v>0</v>
      </c>
      <c r="P109" s="66">
        <f t="shared" si="103"/>
        <v>0</v>
      </c>
      <c r="Q109" s="66">
        <f>C109</f>
        <v>6200</v>
      </c>
      <c r="R109" s="66">
        <f>C109</f>
        <v>6200</v>
      </c>
      <c r="S109" s="34">
        <f t="shared" si="69"/>
        <v>3500</v>
      </c>
      <c r="AC109" s="34" t="e">
        <f>#REF!-S109</f>
        <v>#REF!</v>
      </c>
    </row>
    <row r="110" spans="1:29" s="19" customFormat="1" ht="13.5" customHeight="1" x14ac:dyDescent="0.2">
      <c r="A110" s="133">
        <v>32</v>
      </c>
      <c r="B110" s="67" t="s">
        <v>27</v>
      </c>
      <c r="C110" s="68">
        <f t="shared" ref="C110:E110" si="105">C111+C114+C116</f>
        <v>6200</v>
      </c>
      <c r="D110" s="68">
        <f t="shared" si="104"/>
        <v>-2700</v>
      </c>
      <c r="E110" s="68">
        <f t="shared" si="105"/>
        <v>3500</v>
      </c>
      <c r="F110" s="68">
        <f t="shared" ref="F110:P110" si="106">F111+F114+F116</f>
        <v>0</v>
      </c>
      <c r="G110" s="68">
        <f t="shared" ref="G110" si="107">G111+G114+G116</f>
        <v>0</v>
      </c>
      <c r="H110" s="68">
        <f t="shared" si="106"/>
        <v>0</v>
      </c>
      <c r="I110" s="68">
        <f t="shared" si="106"/>
        <v>3500</v>
      </c>
      <c r="J110" s="68">
        <f>J111+J114+J116</f>
        <v>0</v>
      </c>
      <c r="K110" s="68">
        <f t="shared" si="106"/>
        <v>0</v>
      </c>
      <c r="L110" s="68">
        <f t="shared" si="106"/>
        <v>0</v>
      </c>
      <c r="M110" s="68">
        <f t="shared" si="106"/>
        <v>0</v>
      </c>
      <c r="N110" s="134">
        <f t="shared" si="106"/>
        <v>0</v>
      </c>
      <c r="O110" s="68">
        <f t="shared" si="106"/>
        <v>0</v>
      </c>
      <c r="P110" s="68">
        <f t="shared" si="106"/>
        <v>0</v>
      </c>
      <c r="Q110" s="68">
        <f>C110</f>
        <v>6200</v>
      </c>
      <c r="R110" s="68">
        <f>C110</f>
        <v>6200</v>
      </c>
      <c r="S110" s="34">
        <f t="shared" si="69"/>
        <v>3500</v>
      </c>
      <c r="AC110" s="34" t="e">
        <f>#REF!-S110</f>
        <v>#REF!</v>
      </c>
    </row>
    <row r="111" spans="1:29" s="19" customFormat="1" ht="13.5" customHeight="1" x14ac:dyDescent="0.2">
      <c r="A111" s="135">
        <v>322</v>
      </c>
      <c r="B111" s="69" t="s">
        <v>29</v>
      </c>
      <c r="C111" s="70">
        <f>SUM(C112:C113)</f>
        <v>4000</v>
      </c>
      <c r="D111" s="70">
        <f t="shared" si="104"/>
        <v>-1300</v>
      </c>
      <c r="E111" s="70">
        <f>SUM(E112:E113)</f>
        <v>2700</v>
      </c>
      <c r="F111" s="70">
        <f>SUM(F112:F113)</f>
        <v>0</v>
      </c>
      <c r="G111" s="70">
        <f>SUM(G112:G113)</f>
        <v>0</v>
      </c>
      <c r="H111" s="70">
        <f t="shared" ref="H111:M111" si="108">SUM(H112:H113)</f>
        <v>0</v>
      </c>
      <c r="I111" s="70">
        <f>SUM(I112:I113)</f>
        <v>2700</v>
      </c>
      <c r="J111" s="70">
        <f t="shared" si="108"/>
        <v>0</v>
      </c>
      <c r="K111" s="70">
        <f t="shared" si="108"/>
        <v>0</v>
      </c>
      <c r="L111" s="70">
        <f t="shared" si="108"/>
        <v>0</v>
      </c>
      <c r="M111" s="70">
        <f t="shared" si="108"/>
        <v>0</v>
      </c>
      <c r="N111" s="136">
        <f t="shared" ref="N111:R111" si="109">SUM(N113:N113)</f>
        <v>0</v>
      </c>
      <c r="O111" s="70">
        <f t="shared" si="109"/>
        <v>0</v>
      </c>
      <c r="P111" s="70">
        <f t="shared" si="109"/>
        <v>0</v>
      </c>
      <c r="Q111" s="70">
        <f t="shared" si="109"/>
        <v>0</v>
      </c>
      <c r="R111" s="70">
        <f t="shared" si="109"/>
        <v>0</v>
      </c>
      <c r="S111" s="34">
        <f t="shared" si="69"/>
        <v>2700</v>
      </c>
      <c r="AC111" s="34" t="e">
        <f>#REF!-S111</f>
        <v>#REF!</v>
      </c>
    </row>
    <row r="112" spans="1:29" ht="13.5" customHeight="1" x14ac:dyDescent="0.2">
      <c r="A112" s="137">
        <v>3221</v>
      </c>
      <c r="B112" s="71" t="s">
        <v>73</v>
      </c>
      <c r="C112" s="72">
        <v>2500</v>
      </c>
      <c r="D112" s="183">
        <f t="shared" si="104"/>
        <v>0</v>
      </c>
      <c r="E112" s="72">
        <v>2500</v>
      </c>
      <c r="F112" s="72">
        <v>0</v>
      </c>
      <c r="G112" s="72">
        <v>0</v>
      </c>
      <c r="H112" s="72">
        <v>0</v>
      </c>
      <c r="I112" s="72">
        <v>2500</v>
      </c>
      <c r="J112" s="72">
        <v>0</v>
      </c>
      <c r="K112" s="72">
        <v>0</v>
      </c>
      <c r="L112" s="72">
        <v>0</v>
      </c>
      <c r="M112" s="72">
        <v>0</v>
      </c>
      <c r="N112" s="138">
        <v>0</v>
      </c>
      <c r="O112" s="72"/>
      <c r="P112" s="72"/>
      <c r="Q112" s="72"/>
      <c r="R112" s="72"/>
      <c r="S112" s="34">
        <f t="shared" si="69"/>
        <v>2500</v>
      </c>
      <c r="AC112" s="34" t="e">
        <f>#REF!-S112</f>
        <v>#REF!</v>
      </c>
    </row>
    <row r="113" spans="1:29" ht="13.5" customHeight="1" x14ac:dyDescent="0.2">
      <c r="A113" s="137">
        <v>3222</v>
      </c>
      <c r="B113" s="71" t="s">
        <v>48</v>
      </c>
      <c r="C113" s="72">
        <v>1500</v>
      </c>
      <c r="D113" s="183">
        <f t="shared" si="104"/>
        <v>-1300</v>
      </c>
      <c r="E113" s="72">
        <v>200</v>
      </c>
      <c r="F113" s="72"/>
      <c r="G113" s="72"/>
      <c r="H113" s="72"/>
      <c r="I113" s="72">
        <v>200</v>
      </c>
      <c r="J113" s="72">
        <v>0</v>
      </c>
      <c r="K113" s="72"/>
      <c r="L113" s="72"/>
      <c r="M113" s="72"/>
      <c r="N113" s="138"/>
      <c r="O113" s="72"/>
      <c r="P113" s="72"/>
      <c r="Q113" s="72"/>
      <c r="R113" s="72"/>
      <c r="S113" s="34">
        <f t="shared" si="69"/>
        <v>200</v>
      </c>
      <c r="AC113" s="34" t="e">
        <f>#REF!-S113</f>
        <v>#REF!</v>
      </c>
    </row>
    <row r="114" spans="1:29" s="19" customFormat="1" ht="13.5" customHeight="1" x14ac:dyDescent="0.2">
      <c r="A114" s="135">
        <v>323</v>
      </c>
      <c r="B114" s="69" t="s">
        <v>30</v>
      </c>
      <c r="C114" s="70">
        <f>SUM(C115:C115)</f>
        <v>500</v>
      </c>
      <c r="D114" s="70">
        <f t="shared" si="104"/>
        <v>-300</v>
      </c>
      <c r="E114" s="70">
        <f>SUM(E115:E115)</f>
        <v>200</v>
      </c>
      <c r="F114" s="70">
        <f t="shared" ref="F114:R114" si="110">SUM(F115:F115)</f>
        <v>0</v>
      </c>
      <c r="G114" s="70">
        <f t="shared" si="110"/>
        <v>0</v>
      </c>
      <c r="H114" s="70">
        <f t="shared" si="110"/>
        <v>0</v>
      </c>
      <c r="I114" s="70">
        <f>SUM(I115:I115)</f>
        <v>200</v>
      </c>
      <c r="J114" s="70">
        <f t="shared" si="110"/>
        <v>0</v>
      </c>
      <c r="K114" s="70">
        <f t="shared" si="110"/>
        <v>0</v>
      </c>
      <c r="L114" s="70">
        <f t="shared" si="110"/>
        <v>0</v>
      </c>
      <c r="M114" s="70">
        <f t="shared" si="110"/>
        <v>0</v>
      </c>
      <c r="N114" s="136">
        <f t="shared" si="110"/>
        <v>0</v>
      </c>
      <c r="O114" s="70">
        <f t="shared" si="110"/>
        <v>0</v>
      </c>
      <c r="P114" s="70">
        <f t="shared" si="110"/>
        <v>0</v>
      </c>
      <c r="Q114" s="70">
        <f t="shared" si="110"/>
        <v>0</v>
      </c>
      <c r="R114" s="70">
        <f t="shared" si="110"/>
        <v>0</v>
      </c>
      <c r="S114" s="34">
        <f t="shared" si="69"/>
        <v>200</v>
      </c>
      <c r="AC114" s="34" t="e">
        <f>#REF!-S114</f>
        <v>#REF!</v>
      </c>
    </row>
    <row r="115" spans="1:29" ht="13.5" customHeight="1" x14ac:dyDescent="0.2">
      <c r="A115" s="137">
        <v>3239</v>
      </c>
      <c r="B115" s="71" t="s">
        <v>55</v>
      </c>
      <c r="C115" s="72">
        <v>500</v>
      </c>
      <c r="D115" s="183">
        <f t="shared" si="104"/>
        <v>-300</v>
      </c>
      <c r="E115" s="72">
        <v>200</v>
      </c>
      <c r="F115" s="72"/>
      <c r="G115" s="72"/>
      <c r="H115" s="72"/>
      <c r="I115" s="72">
        <v>200</v>
      </c>
      <c r="J115" s="72"/>
      <c r="K115" s="72"/>
      <c r="L115" s="72"/>
      <c r="M115" s="72"/>
      <c r="N115" s="138"/>
      <c r="O115" s="72"/>
      <c r="P115" s="72"/>
      <c r="Q115" s="72"/>
      <c r="R115" s="72"/>
      <c r="S115" s="34">
        <f t="shared" si="69"/>
        <v>200</v>
      </c>
      <c r="AC115" s="34" t="e">
        <f>#REF!-S115</f>
        <v>#REF!</v>
      </c>
    </row>
    <row r="116" spans="1:29" s="19" customFormat="1" ht="13.5" customHeight="1" x14ac:dyDescent="0.2">
      <c r="A116" s="135">
        <v>329</v>
      </c>
      <c r="B116" s="69" t="s">
        <v>31</v>
      </c>
      <c r="C116" s="70">
        <f>SUM(C117:C118)</f>
        <v>1700</v>
      </c>
      <c r="D116" s="70">
        <f t="shared" si="104"/>
        <v>-1100</v>
      </c>
      <c r="E116" s="70">
        <f>SUM(E117+E118)</f>
        <v>600</v>
      </c>
      <c r="F116" s="70">
        <f>SUM(F118:F118)</f>
        <v>0</v>
      </c>
      <c r="G116" s="70">
        <f>SUM(G118:G118)</f>
        <v>0</v>
      </c>
      <c r="H116" s="70">
        <f t="shared" ref="H116:M116" si="111">SUM(H118:H118)</f>
        <v>0</v>
      </c>
      <c r="I116" s="70">
        <v>600</v>
      </c>
      <c r="J116" s="70">
        <f t="shared" si="111"/>
        <v>0</v>
      </c>
      <c r="K116" s="70">
        <f t="shared" si="111"/>
        <v>0</v>
      </c>
      <c r="L116" s="70">
        <f t="shared" si="111"/>
        <v>0</v>
      </c>
      <c r="M116" s="70">
        <f t="shared" si="111"/>
        <v>0</v>
      </c>
      <c r="N116" s="136">
        <f t="shared" ref="N116:R116" si="112">SUM(N118:N118)</f>
        <v>0</v>
      </c>
      <c r="O116" s="70">
        <f t="shared" si="112"/>
        <v>0</v>
      </c>
      <c r="P116" s="70">
        <f t="shared" si="112"/>
        <v>0</v>
      </c>
      <c r="Q116" s="70">
        <f t="shared" si="112"/>
        <v>0</v>
      </c>
      <c r="R116" s="70">
        <f t="shared" si="112"/>
        <v>0</v>
      </c>
      <c r="S116" s="34">
        <f t="shared" si="69"/>
        <v>600</v>
      </c>
      <c r="AC116" s="34" t="e">
        <f>#REF!-S116</f>
        <v>#REF!</v>
      </c>
    </row>
    <row r="117" spans="1:29" s="19" customFormat="1" ht="13.5" customHeight="1" x14ac:dyDescent="0.2">
      <c r="A117" s="135">
        <v>3294</v>
      </c>
      <c r="B117" s="168" t="s">
        <v>93</v>
      </c>
      <c r="C117" s="169">
        <v>200</v>
      </c>
      <c r="D117" s="70">
        <f t="shared" si="104"/>
        <v>-100</v>
      </c>
      <c r="E117" s="70">
        <v>100</v>
      </c>
      <c r="F117" s="70">
        <v>0</v>
      </c>
      <c r="G117" s="70">
        <v>0</v>
      </c>
      <c r="H117" s="70">
        <v>0</v>
      </c>
      <c r="I117" s="169">
        <v>100</v>
      </c>
      <c r="J117" s="70">
        <v>0</v>
      </c>
      <c r="K117" s="70">
        <v>0</v>
      </c>
      <c r="L117" s="70">
        <v>0</v>
      </c>
      <c r="M117" s="70">
        <v>0</v>
      </c>
      <c r="N117" s="136">
        <v>0</v>
      </c>
      <c r="O117" s="70"/>
      <c r="P117" s="70"/>
      <c r="Q117" s="70"/>
      <c r="R117" s="70"/>
      <c r="S117" s="34"/>
      <c r="AC117" s="34"/>
    </row>
    <row r="118" spans="1:29" ht="13.5" customHeight="1" x14ac:dyDescent="0.2">
      <c r="A118" s="137">
        <v>3299</v>
      </c>
      <c r="B118" s="71" t="s">
        <v>31</v>
      </c>
      <c r="C118" s="72">
        <v>1500</v>
      </c>
      <c r="D118" s="183">
        <f t="shared" si="104"/>
        <v>-1000</v>
      </c>
      <c r="E118" s="72">
        <v>500</v>
      </c>
      <c r="F118" s="72"/>
      <c r="G118" s="72"/>
      <c r="H118" s="72"/>
      <c r="I118" s="72">
        <v>500</v>
      </c>
      <c r="J118" s="72"/>
      <c r="K118" s="72"/>
      <c r="L118" s="72"/>
      <c r="M118" s="72"/>
      <c r="N118" s="138"/>
      <c r="O118" s="72"/>
      <c r="P118" s="72"/>
      <c r="Q118" s="72"/>
      <c r="R118" s="72"/>
      <c r="S118" s="34">
        <f t="shared" si="69"/>
        <v>500</v>
      </c>
      <c r="AC118" s="34" t="e">
        <f>#REF!-S118</f>
        <v>#REF!</v>
      </c>
    </row>
    <row r="119" spans="1:29" s="19" customFormat="1" ht="18.75" customHeight="1" x14ac:dyDescent="0.2">
      <c r="A119" s="129" t="s">
        <v>140</v>
      </c>
      <c r="B119" s="63" t="s">
        <v>115</v>
      </c>
      <c r="C119" s="64">
        <v>0</v>
      </c>
      <c r="D119" s="64">
        <v>0</v>
      </c>
      <c r="E119" s="64">
        <f>E120</f>
        <v>0</v>
      </c>
      <c r="F119" s="64">
        <f>F120</f>
        <v>0</v>
      </c>
      <c r="G119" s="64">
        <f>G120</f>
        <v>0</v>
      </c>
      <c r="H119" s="64">
        <f t="shared" ref="H119:P119" si="113">H135</f>
        <v>0</v>
      </c>
      <c r="I119" s="64">
        <f t="shared" si="113"/>
        <v>0</v>
      </c>
      <c r="J119" s="64">
        <f t="shared" si="113"/>
        <v>0</v>
      </c>
      <c r="K119" s="64">
        <f t="shared" si="113"/>
        <v>0</v>
      </c>
      <c r="L119" s="64">
        <f t="shared" si="113"/>
        <v>0</v>
      </c>
      <c r="M119" s="64">
        <f t="shared" si="113"/>
        <v>0</v>
      </c>
      <c r="N119" s="130">
        <f t="shared" si="113"/>
        <v>0</v>
      </c>
      <c r="O119" s="64">
        <f t="shared" si="113"/>
        <v>0</v>
      </c>
      <c r="P119" s="64">
        <f t="shared" si="113"/>
        <v>0</v>
      </c>
      <c r="Q119" s="64">
        <f>C119</f>
        <v>0</v>
      </c>
      <c r="R119" s="64">
        <f>C119</f>
        <v>0</v>
      </c>
      <c r="S119" s="34">
        <f t="shared" si="69"/>
        <v>0</v>
      </c>
      <c r="AC119" s="34" t="e">
        <f>#REF!-S119</f>
        <v>#REF!</v>
      </c>
    </row>
    <row r="120" spans="1:29" s="19" customFormat="1" ht="13.5" customHeight="1" x14ac:dyDescent="0.2">
      <c r="A120" s="131">
        <v>3</v>
      </c>
      <c r="B120" s="65" t="s">
        <v>23</v>
      </c>
      <c r="C120" s="66">
        <v>0</v>
      </c>
      <c r="D120" s="66"/>
      <c r="E120" s="66">
        <f>E121+E131</f>
        <v>0</v>
      </c>
      <c r="F120" s="66"/>
      <c r="G120" s="66">
        <f>G121+G131</f>
        <v>0</v>
      </c>
      <c r="H120" s="66">
        <f t="shared" ref="H120" si="114">H121+H131</f>
        <v>0</v>
      </c>
      <c r="I120" s="66">
        <f t="shared" ref="I120" si="115">I121+I131</f>
        <v>0</v>
      </c>
      <c r="J120" s="66">
        <f t="shared" ref="J120" si="116">J121+J131</f>
        <v>0</v>
      </c>
      <c r="K120" s="66">
        <f t="shared" ref="K120" si="117">K121+K131</f>
        <v>0</v>
      </c>
      <c r="L120" s="66">
        <f t="shared" ref="L120" si="118">L121+L131</f>
        <v>0</v>
      </c>
      <c r="M120" s="66">
        <f t="shared" ref="M120:P120" si="119">M121+M131</f>
        <v>0</v>
      </c>
      <c r="N120" s="132">
        <f t="shared" si="119"/>
        <v>0</v>
      </c>
      <c r="O120" s="66">
        <f t="shared" si="119"/>
        <v>0</v>
      </c>
      <c r="P120" s="66">
        <f t="shared" si="119"/>
        <v>0</v>
      </c>
      <c r="Q120" s="66">
        <f>C120</f>
        <v>0</v>
      </c>
      <c r="R120" s="66">
        <f>C120</f>
        <v>0</v>
      </c>
      <c r="S120" s="34">
        <f t="shared" si="69"/>
        <v>0</v>
      </c>
      <c r="AC120" s="34" t="e">
        <f>#REF!-S120</f>
        <v>#REF!</v>
      </c>
    </row>
    <row r="121" spans="1:29" s="19" customFormat="1" ht="13.5" customHeight="1" x14ac:dyDescent="0.2">
      <c r="A121" s="133">
        <v>31</v>
      </c>
      <c r="B121" s="67" t="s">
        <v>24</v>
      </c>
      <c r="C121" s="68">
        <f>C122+C126+C128</f>
        <v>0</v>
      </c>
      <c r="D121" s="68">
        <f>D122+D126+D128</f>
        <v>0</v>
      </c>
      <c r="E121" s="68">
        <f>E122+E126+E128</f>
        <v>0</v>
      </c>
      <c r="F121" s="68">
        <f>F122+F126+F128</f>
        <v>0</v>
      </c>
      <c r="G121" s="68">
        <f>G122+G126+G128</f>
        <v>0</v>
      </c>
      <c r="H121" s="68">
        <f t="shared" ref="H121" si="120">H122+H126+H128</f>
        <v>0</v>
      </c>
      <c r="I121" s="68">
        <f t="shared" ref="I121" si="121">I122+I126+I128</f>
        <v>0</v>
      </c>
      <c r="J121" s="68">
        <f t="shared" ref="J121" si="122">J122+J126+J128</f>
        <v>0</v>
      </c>
      <c r="K121" s="68">
        <f t="shared" ref="K121" si="123">K122+K126+K128</f>
        <v>0</v>
      </c>
      <c r="L121" s="68">
        <f t="shared" ref="L121" si="124">L122+L126+L128</f>
        <v>0</v>
      </c>
      <c r="M121" s="68">
        <f t="shared" ref="M121:P121" si="125">M122+M126+M128</f>
        <v>0</v>
      </c>
      <c r="N121" s="134">
        <f t="shared" si="125"/>
        <v>0</v>
      </c>
      <c r="O121" s="68">
        <f t="shared" si="125"/>
        <v>0</v>
      </c>
      <c r="P121" s="68">
        <f t="shared" si="125"/>
        <v>0</v>
      </c>
      <c r="Q121" s="68">
        <f>C121</f>
        <v>0</v>
      </c>
      <c r="R121" s="68">
        <f>C121</f>
        <v>0</v>
      </c>
      <c r="S121" s="34">
        <f t="shared" si="69"/>
        <v>0</v>
      </c>
      <c r="AC121" s="34" t="e">
        <f>#REF!-S121</f>
        <v>#REF!</v>
      </c>
    </row>
    <row r="122" spans="1:29" s="19" customFormat="1" ht="13.5" customHeight="1" x14ac:dyDescent="0.2">
      <c r="A122" s="135">
        <v>311</v>
      </c>
      <c r="B122" s="69" t="s">
        <v>69</v>
      </c>
      <c r="C122" s="70">
        <f>SUM(C123:C125)</f>
        <v>0</v>
      </c>
      <c r="D122" s="70">
        <f>D123+D124+D125</f>
        <v>0</v>
      </c>
      <c r="E122" s="70">
        <f>E123+E124+E125</f>
        <v>0</v>
      </c>
      <c r="F122" s="70">
        <f>F123+F124+F125</f>
        <v>0</v>
      </c>
      <c r="G122" s="70">
        <f>SUM(G123:G125)</f>
        <v>0</v>
      </c>
      <c r="H122" s="70">
        <f t="shared" ref="H122" si="126">SUM(H123:H125)</f>
        <v>0</v>
      </c>
      <c r="I122" s="70">
        <f t="shared" ref="I122" si="127">SUM(I123:I125)</f>
        <v>0</v>
      </c>
      <c r="J122" s="70">
        <f t="shared" ref="J122" si="128">SUM(J123:J125)</f>
        <v>0</v>
      </c>
      <c r="K122" s="70">
        <f t="shared" ref="K122" si="129">SUM(K123:K125)</f>
        <v>0</v>
      </c>
      <c r="L122" s="70">
        <f t="shared" ref="L122" si="130">SUM(L123:L125)</f>
        <v>0</v>
      </c>
      <c r="M122" s="70">
        <f t="shared" ref="M122:R122" si="131">SUM(M123:M125)</f>
        <v>0</v>
      </c>
      <c r="N122" s="136">
        <f t="shared" si="131"/>
        <v>0</v>
      </c>
      <c r="O122" s="70">
        <f t="shared" si="131"/>
        <v>0</v>
      </c>
      <c r="P122" s="70">
        <f t="shared" si="131"/>
        <v>0</v>
      </c>
      <c r="Q122" s="70">
        <f t="shared" si="131"/>
        <v>0</v>
      </c>
      <c r="R122" s="70">
        <f t="shared" si="131"/>
        <v>0</v>
      </c>
      <c r="S122" s="34">
        <f t="shared" si="69"/>
        <v>0</v>
      </c>
      <c r="AC122" s="34" t="e">
        <f>#REF!-S122</f>
        <v>#REF!</v>
      </c>
    </row>
    <row r="123" spans="1:29" ht="13.5" customHeight="1" x14ac:dyDescent="0.25">
      <c r="A123" s="137">
        <v>3111</v>
      </c>
      <c r="B123" s="71" t="s">
        <v>41</v>
      </c>
      <c r="C123" s="72">
        <v>0</v>
      </c>
      <c r="D123" s="72">
        <v>0</v>
      </c>
      <c r="E123" s="72">
        <v>0</v>
      </c>
      <c r="F123" s="72">
        <v>0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138">
        <v>0</v>
      </c>
      <c r="O123" s="72"/>
      <c r="P123" s="72"/>
      <c r="Q123" s="72"/>
      <c r="R123" s="72"/>
      <c r="S123" s="34">
        <f t="shared" si="69"/>
        <v>0</v>
      </c>
      <c r="T123" s="84"/>
      <c r="V123" s="89"/>
      <c r="W123" s="90"/>
      <c r="Y123" s="87"/>
      <c r="Z123" s="88"/>
      <c r="AC123" s="34" t="e">
        <f>#REF!-S123</f>
        <v>#REF!</v>
      </c>
    </row>
    <row r="124" spans="1:29" ht="13.5" customHeight="1" x14ac:dyDescent="0.25">
      <c r="A124" s="137">
        <v>3113</v>
      </c>
      <c r="B124" s="71" t="s">
        <v>42</v>
      </c>
      <c r="C124" s="72">
        <v>0</v>
      </c>
      <c r="D124" s="72">
        <v>0</v>
      </c>
      <c r="E124" s="72">
        <v>0</v>
      </c>
      <c r="F124" s="72">
        <v>0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138">
        <v>0</v>
      </c>
      <c r="O124" s="72"/>
      <c r="P124" s="72"/>
      <c r="Q124" s="72"/>
      <c r="R124" s="72"/>
      <c r="S124" s="34">
        <f t="shared" si="69"/>
        <v>0</v>
      </c>
      <c r="T124" s="84"/>
      <c r="V124" s="89"/>
      <c r="W124" s="91"/>
      <c r="Y124" s="87"/>
      <c r="Z124" s="88"/>
      <c r="AC124" s="34" t="e">
        <f>#REF!-S124</f>
        <v>#REF!</v>
      </c>
    </row>
    <row r="125" spans="1:29" ht="13.5" customHeight="1" x14ac:dyDescent="0.25">
      <c r="A125" s="137">
        <v>3114</v>
      </c>
      <c r="B125" s="71" t="s">
        <v>43</v>
      </c>
      <c r="C125" s="72">
        <v>0</v>
      </c>
      <c r="D125" s="72">
        <v>0</v>
      </c>
      <c r="E125" s="72">
        <v>0</v>
      </c>
      <c r="F125" s="72">
        <v>0</v>
      </c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138">
        <v>0</v>
      </c>
      <c r="O125" s="72"/>
      <c r="P125" s="72"/>
      <c r="Q125" s="72"/>
      <c r="R125" s="72"/>
      <c r="S125" s="34">
        <f t="shared" si="69"/>
        <v>0</v>
      </c>
      <c r="T125" s="84"/>
      <c r="V125" s="89"/>
      <c r="W125" s="90"/>
      <c r="X125" s="87"/>
      <c r="Y125" s="87"/>
      <c r="Z125" s="88"/>
      <c r="AC125" s="34" t="e">
        <f>#REF!-S125</f>
        <v>#REF!</v>
      </c>
    </row>
    <row r="126" spans="1:29" s="19" customFormat="1" ht="13.5" customHeight="1" x14ac:dyDescent="0.25">
      <c r="A126" s="135">
        <v>312</v>
      </c>
      <c r="B126" s="69" t="s">
        <v>25</v>
      </c>
      <c r="C126" s="70">
        <f t="shared" ref="C126" si="132">SUM(C127:C127)</f>
        <v>0</v>
      </c>
      <c r="D126" s="70">
        <f>D127</f>
        <v>0</v>
      </c>
      <c r="E126" s="70">
        <f>E127</f>
        <v>0</v>
      </c>
      <c r="F126" s="70">
        <f>F127</f>
        <v>0</v>
      </c>
      <c r="G126" s="70">
        <f>SUM(G127:G127)</f>
        <v>0</v>
      </c>
      <c r="H126" s="70">
        <f t="shared" ref="H126" si="133">SUM(H127:H127)</f>
        <v>0</v>
      </c>
      <c r="I126" s="70">
        <f t="shared" ref="I126" si="134">SUM(I127:I127)</f>
        <v>0</v>
      </c>
      <c r="J126" s="70">
        <f t="shared" ref="J126" si="135">SUM(J127:J127)</f>
        <v>0</v>
      </c>
      <c r="K126" s="70">
        <f t="shared" ref="K126" si="136">SUM(K127:K127)</f>
        <v>0</v>
      </c>
      <c r="L126" s="70">
        <f t="shared" ref="L126" si="137">SUM(L127:L127)</f>
        <v>0</v>
      </c>
      <c r="M126" s="70">
        <f t="shared" ref="M126:R126" si="138">SUM(M127:M127)</f>
        <v>0</v>
      </c>
      <c r="N126" s="136">
        <f t="shared" si="138"/>
        <v>0</v>
      </c>
      <c r="O126" s="70">
        <f t="shared" si="138"/>
        <v>0</v>
      </c>
      <c r="P126" s="70">
        <f t="shared" si="138"/>
        <v>0</v>
      </c>
      <c r="Q126" s="70">
        <f t="shared" si="138"/>
        <v>0</v>
      </c>
      <c r="R126" s="70">
        <f t="shared" si="138"/>
        <v>0</v>
      </c>
      <c r="S126" s="34">
        <f t="shared" si="69"/>
        <v>0</v>
      </c>
      <c r="T126" s="85"/>
      <c r="V126" s="89"/>
      <c r="W126" s="91"/>
      <c r="Y126" s="34"/>
      <c r="Z126" s="88"/>
      <c r="AC126" s="34" t="e">
        <f>#REF!-S126</f>
        <v>#REF!</v>
      </c>
    </row>
    <row r="127" spans="1:29" ht="13.5" customHeight="1" x14ac:dyDescent="0.2">
      <c r="A127" s="137">
        <v>3121</v>
      </c>
      <c r="B127" s="71" t="s">
        <v>25</v>
      </c>
      <c r="C127" s="72">
        <v>0</v>
      </c>
      <c r="D127" s="72">
        <v>0</v>
      </c>
      <c r="E127" s="72">
        <v>0</v>
      </c>
      <c r="F127" s="72">
        <v>0</v>
      </c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138">
        <v>0</v>
      </c>
      <c r="O127" s="72"/>
      <c r="P127" s="72"/>
      <c r="Q127" s="72"/>
      <c r="R127" s="72"/>
      <c r="S127" s="34">
        <f t="shared" si="69"/>
        <v>0</v>
      </c>
      <c r="AC127" s="34" t="e">
        <f>#REF!-S127</f>
        <v>#REF!</v>
      </c>
    </row>
    <row r="128" spans="1:29" s="19" customFormat="1" ht="13.5" customHeight="1" x14ac:dyDescent="0.2">
      <c r="A128" s="135">
        <v>313</v>
      </c>
      <c r="B128" s="69" t="s">
        <v>26</v>
      </c>
      <c r="C128" s="70">
        <f t="shared" ref="C128" si="139">SUM(C129:C130)</f>
        <v>0</v>
      </c>
      <c r="D128" s="70">
        <f>D129+D130</f>
        <v>0</v>
      </c>
      <c r="E128" s="70">
        <f>E129+E130</f>
        <v>0</v>
      </c>
      <c r="F128" s="70">
        <f>F129+F130</f>
        <v>0</v>
      </c>
      <c r="G128" s="70">
        <f>SUM(G129:G130)</f>
        <v>0</v>
      </c>
      <c r="H128" s="70">
        <f t="shared" ref="H128" si="140">SUM(H129:H130)</f>
        <v>0</v>
      </c>
      <c r="I128" s="70">
        <f t="shared" ref="I128" si="141">SUM(I129:I130)</f>
        <v>0</v>
      </c>
      <c r="J128" s="70">
        <f t="shared" ref="J128" si="142">SUM(J129:J130)</f>
        <v>0</v>
      </c>
      <c r="K128" s="70">
        <f t="shared" ref="K128" si="143">SUM(K129:K130)</f>
        <v>0</v>
      </c>
      <c r="L128" s="70">
        <f t="shared" ref="L128" si="144">SUM(L129:L130)</f>
        <v>0</v>
      </c>
      <c r="M128" s="70">
        <f t="shared" ref="M128:R128" si="145">SUM(M129:M130)</f>
        <v>0</v>
      </c>
      <c r="N128" s="136">
        <f t="shared" si="145"/>
        <v>0</v>
      </c>
      <c r="O128" s="70">
        <f t="shared" si="145"/>
        <v>0</v>
      </c>
      <c r="P128" s="70">
        <f t="shared" si="145"/>
        <v>0</v>
      </c>
      <c r="Q128" s="70">
        <f t="shared" si="145"/>
        <v>0</v>
      </c>
      <c r="R128" s="70">
        <f t="shared" si="145"/>
        <v>0</v>
      </c>
      <c r="S128" s="34">
        <f t="shared" si="69"/>
        <v>0</v>
      </c>
      <c r="AC128" s="34" t="e">
        <f>#REF!-S128</f>
        <v>#REF!</v>
      </c>
    </row>
    <row r="129" spans="1:29" ht="13.5" customHeight="1" x14ac:dyDescent="0.2">
      <c r="A129" s="137">
        <v>3132</v>
      </c>
      <c r="B129" s="71" t="s">
        <v>67</v>
      </c>
      <c r="C129" s="72">
        <v>0</v>
      </c>
      <c r="D129" s="72">
        <v>0</v>
      </c>
      <c r="E129" s="72">
        <v>0</v>
      </c>
      <c r="F129" s="72">
        <v>0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138">
        <v>0</v>
      </c>
      <c r="O129" s="72"/>
      <c r="P129" s="72"/>
      <c r="Q129" s="72"/>
      <c r="R129" s="72"/>
      <c r="S129" s="34">
        <f t="shared" si="69"/>
        <v>0</v>
      </c>
      <c r="AC129" s="34" t="e">
        <f>#REF!-S129</f>
        <v>#REF!</v>
      </c>
    </row>
    <row r="130" spans="1:29" ht="13.5" customHeight="1" x14ac:dyDescent="0.2">
      <c r="A130" s="137">
        <v>3133</v>
      </c>
      <c r="B130" s="71" t="s">
        <v>68</v>
      </c>
      <c r="C130" s="72">
        <v>0</v>
      </c>
      <c r="D130" s="72">
        <v>0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138">
        <v>0</v>
      </c>
      <c r="O130" s="72"/>
      <c r="P130" s="72"/>
      <c r="Q130" s="72"/>
      <c r="R130" s="72"/>
      <c r="S130" s="34">
        <f t="shared" si="69"/>
        <v>0</v>
      </c>
      <c r="V130" s="84"/>
      <c r="AC130" s="34" t="e">
        <f>#REF!-S130</f>
        <v>#REF!</v>
      </c>
    </row>
    <row r="131" spans="1:29" ht="13.5" customHeight="1" x14ac:dyDescent="0.2">
      <c r="A131" s="133">
        <v>32</v>
      </c>
      <c r="B131" s="67" t="s">
        <v>27</v>
      </c>
      <c r="C131" s="68">
        <f>C132+C137</f>
        <v>0</v>
      </c>
      <c r="D131" s="68">
        <v>0</v>
      </c>
      <c r="E131" s="68">
        <v>0</v>
      </c>
      <c r="F131" s="68">
        <v>0</v>
      </c>
      <c r="G131" s="68">
        <f>G132+G137</f>
        <v>0</v>
      </c>
      <c r="H131" s="68">
        <f t="shared" ref="H131" si="146">H132</f>
        <v>0</v>
      </c>
      <c r="I131" s="68">
        <f t="shared" ref="I131" si="147">I132</f>
        <v>0</v>
      </c>
      <c r="J131" s="68">
        <f t="shared" ref="J131" si="148">J132</f>
        <v>0</v>
      </c>
      <c r="K131" s="68">
        <f t="shared" ref="K131" si="149">K132</f>
        <v>0</v>
      </c>
      <c r="L131" s="68">
        <f t="shared" ref="L131" si="150">L132</f>
        <v>0</v>
      </c>
      <c r="M131" s="68">
        <f t="shared" ref="M131" si="151">M132</f>
        <v>0</v>
      </c>
      <c r="N131" s="134">
        <f t="shared" ref="N131" si="152">N132</f>
        <v>0</v>
      </c>
      <c r="O131" s="68">
        <f t="shared" ref="O131" si="153">O132</f>
        <v>0</v>
      </c>
      <c r="P131" s="68">
        <f t="shared" ref="P131" si="154">P132</f>
        <v>0</v>
      </c>
      <c r="Q131" s="68">
        <f>C131</f>
        <v>0</v>
      </c>
      <c r="R131" s="68">
        <f>Q131</f>
        <v>0</v>
      </c>
      <c r="S131" s="34">
        <f t="shared" si="69"/>
        <v>0</v>
      </c>
      <c r="AC131" s="34" t="e">
        <f>#REF!-S131</f>
        <v>#REF!</v>
      </c>
    </row>
    <row r="132" spans="1:29" s="19" customFormat="1" ht="13.5" customHeight="1" x14ac:dyDescent="0.2">
      <c r="A132" s="135">
        <v>321</v>
      </c>
      <c r="B132" s="69" t="s">
        <v>28</v>
      </c>
      <c r="C132" s="70">
        <f>SUM(C134:C134)</f>
        <v>0</v>
      </c>
      <c r="D132" s="70">
        <f>D133+D134</f>
        <v>0</v>
      </c>
      <c r="E132" s="70">
        <f>E133+E134</f>
        <v>0</v>
      </c>
      <c r="F132" s="70">
        <f>F133+F134</f>
        <v>0</v>
      </c>
      <c r="G132" s="70">
        <f>SUM(G134:G134)</f>
        <v>0</v>
      </c>
      <c r="H132" s="70">
        <f t="shared" ref="H132" si="155">SUM(H134:H134)</f>
        <v>0</v>
      </c>
      <c r="I132" s="70">
        <f t="shared" ref="I132" si="156">SUM(I134:I134)</f>
        <v>0</v>
      </c>
      <c r="J132" s="70">
        <f t="shared" ref="J132" si="157">SUM(J134:J134)</f>
        <v>0</v>
      </c>
      <c r="K132" s="70">
        <f t="shared" ref="K132" si="158">SUM(K134:K134)</f>
        <v>0</v>
      </c>
      <c r="L132" s="70">
        <f t="shared" ref="L132" si="159">SUM(L134:L134)</f>
        <v>0</v>
      </c>
      <c r="M132" s="70">
        <f t="shared" ref="M132" si="160">SUM(M134:M134)</f>
        <v>0</v>
      </c>
      <c r="N132" s="136">
        <f t="shared" ref="N132" si="161">SUM(N134:N134)</f>
        <v>0</v>
      </c>
      <c r="O132" s="70">
        <f t="shared" ref="O132" si="162">SUM(O134:O134)</f>
        <v>0</v>
      </c>
      <c r="P132" s="70">
        <f t="shared" ref="P132:R132" si="163">SUM(P134:P134)</f>
        <v>0</v>
      </c>
      <c r="Q132" s="70">
        <f t="shared" si="163"/>
        <v>0</v>
      </c>
      <c r="R132" s="70">
        <f t="shared" si="163"/>
        <v>0</v>
      </c>
      <c r="S132" s="34">
        <f t="shared" si="69"/>
        <v>0</v>
      </c>
      <c r="AC132" s="34" t="e">
        <f>#REF!-S132</f>
        <v>#REF!</v>
      </c>
    </row>
    <row r="133" spans="1:29" ht="13.5" customHeight="1" x14ac:dyDescent="0.2">
      <c r="A133" s="137">
        <v>3211</v>
      </c>
      <c r="B133" s="71" t="s">
        <v>45</v>
      </c>
      <c r="C133" s="72">
        <v>0</v>
      </c>
      <c r="D133" s="72">
        <v>0</v>
      </c>
      <c r="E133" s="72">
        <v>0</v>
      </c>
      <c r="F133" s="72"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138">
        <v>0</v>
      </c>
      <c r="O133" s="72"/>
      <c r="P133" s="72"/>
      <c r="Q133" s="72"/>
      <c r="R133" s="72"/>
      <c r="S133" s="34">
        <f t="shared" ref="S133" si="164">SUM(F133:N133)</f>
        <v>0</v>
      </c>
      <c r="AC133" s="34" t="e">
        <f>#REF!-S133</f>
        <v>#REF!</v>
      </c>
    </row>
    <row r="134" spans="1:29" ht="13.5" customHeight="1" x14ac:dyDescent="0.2">
      <c r="A134" s="137">
        <v>3212</v>
      </c>
      <c r="B134" s="71" t="s">
        <v>46</v>
      </c>
      <c r="C134" s="72">
        <v>0</v>
      </c>
      <c r="D134" s="72">
        <v>0</v>
      </c>
      <c r="E134" s="72">
        <v>0</v>
      </c>
      <c r="F134" s="72">
        <v>0</v>
      </c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138">
        <v>0</v>
      </c>
      <c r="O134" s="72"/>
      <c r="P134" s="72"/>
      <c r="Q134" s="72"/>
      <c r="R134" s="72"/>
      <c r="S134" s="34">
        <f t="shared" si="69"/>
        <v>0</v>
      </c>
      <c r="AC134" s="34" t="e">
        <f>#REF!-S134</f>
        <v>#REF!</v>
      </c>
    </row>
    <row r="135" spans="1:29" s="19" customFormat="1" ht="13.5" hidden="1" customHeight="1" x14ac:dyDescent="0.2">
      <c r="A135" s="131"/>
      <c r="B135" s="65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132"/>
      <c r="O135" s="66"/>
      <c r="P135" s="66"/>
      <c r="Q135" s="66"/>
      <c r="R135" s="66"/>
      <c r="S135" s="34">
        <f t="shared" si="69"/>
        <v>0</v>
      </c>
      <c r="AC135" s="34" t="e">
        <f>#REF!-S135</f>
        <v>#REF!</v>
      </c>
    </row>
    <row r="136" spans="1:29" s="19" customFormat="1" ht="13.5" hidden="1" customHeight="1" x14ac:dyDescent="0.2">
      <c r="A136" s="133"/>
      <c r="B136" s="67"/>
      <c r="C136" s="68">
        <f t="shared" ref="C136:G137" si="165">SUM(C137:C137)</f>
        <v>0</v>
      </c>
      <c r="D136" s="68"/>
      <c r="E136" s="68"/>
      <c r="F136" s="68"/>
      <c r="G136" s="68">
        <f t="shared" si="165"/>
        <v>0</v>
      </c>
      <c r="H136" s="68">
        <f t="shared" ref="H136:M136" si="166">SUM(H137:H137)</f>
        <v>0</v>
      </c>
      <c r="I136" s="68">
        <f t="shared" si="166"/>
        <v>0</v>
      </c>
      <c r="J136" s="68">
        <f t="shared" si="166"/>
        <v>0</v>
      </c>
      <c r="K136" s="68">
        <f t="shared" si="166"/>
        <v>0</v>
      </c>
      <c r="L136" s="68">
        <f t="shared" si="166"/>
        <v>0</v>
      </c>
      <c r="M136" s="68">
        <f t="shared" si="166"/>
        <v>0</v>
      </c>
      <c r="N136" s="134"/>
      <c r="O136" s="68"/>
      <c r="P136" s="68"/>
      <c r="Q136" s="68">
        <f>C136</f>
        <v>0</v>
      </c>
      <c r="R136" s="68">
        <f>C136</f>
        <v>0</v>
      </c>
      <c r="S136" s="34">
        <f t="shared" si="69"/>
        <v>0</v>
      </c>
      <c r="AC136" s="34" t="e">
        <f>#REF!-S136</f>
        <v>#REF!</v>
      </c>
    </row>
    <row r="137" spans="1:29" s="19" customFormat="1" ht="13.5" customHeight="1" x14ac:dyDescent="0.2">
      <c r="A137" s="135">
        <v>324</v>
      </c>
      <c r="B137" s="69" t="s">
        <v>119</v>
      </c>
      <c r="C137" s="70">
        <f t="shared" si="165"/>
        <v>0</v>
      </c>
      <c r="D137" s="70">
        <v>0</v>
      </c>
      <c r="E137" s="70">
        <v>0</v>
      </c>
      <c r="F137" s="70">
        <v>0</v>
      </c>
      <c r="G137" s="70">
        <v>0</v>
      </c>
      <c r="H137" s="70">
        <v>0</v>
      </c>
      <c r="I137" s="70">
        <v>0</v>
      </c>
      <c r="J137" s="70">
        <v>0</v>
      </c>
      <c r="K137" s="70">
        <v>0</v>
      </c>
      <c r="L137" s="70">
        <v>0</v>
      </c>
      <c r="M137" s="70">
        <v>0</v>
      </c>
      <c r="N137" s="136">
        <v>0</v>
      </c>
      <c r="O137" s="70"/>
      <c r="P137" s="70"/>
      <c r="Q137" s="70"/>
      <c r="R137" s="70"/>
      <c r="S137" s="34">
        <f t="shared" si="69"/>
        <v>0</v>
      </c>
      <c r="AC137" s="34" t="e">
        <f>#REF!-S137</f>
        <v>#REF!</v>
      </c>
    </row>
    <row r="138" spans="1:29" ht="13.5" customHeight="1" x14ac:dyDescent="0.2">
      <c r="A138" s="137">
        <v>3241</v>
      </c>
      <c r="B138" s="71" t="s">
        <v>119</v>
      </c>
      <c r="C138" s="72">
        <v>0</v>
      </c>
      <c r="D138" s="72">
        <v>0</v>
      </c>
      <c r="E138" s="72">
        <v>0</v>
      </c>
      <c r="F138" s="72">
        <v>0</v>
      </c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138">
        <v>0</v>
      </c>
      <c r="O138" s="72"/>
      <c r="P138" s="72"/>
      <c r="Q138" s="72"/>
      <c r="R138" s="72"/>
      <c r="S138" s="34">
        <f t="shared" si="69"/>
        <v>0</v>
      </c>
      <c r="AC138" s="34" t="e">
        <f>#REF!-S138</f>
        <v>#REF!</v>
      </c>
    </row>
    <row r="139" spans="1:29" s="19" customFormat="1" hidden="1" x14ac:dyDescent="0.2">
      <c r="A139" s="1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136"/>
      <c r="O139" s="70"/>
      <c r="P139" s="70"/>
      <c r="Q139" s="70"/>
      <c r="R139" s="70"/>
      <c r="S139" s="34">
        <f t="shared" si="69"/>
        <v>0</v>
      </c>
      <c r="AC139" s="34" t="e">
        <f>#REF!-S139</f>
        <v>#REF!</v>
      </c>
    </row>
    <row r="140" spans="1:29" hidden="1" x14ac:dyDescent="0.2">
      <c r="A140" s="137"/>
      <c r="B140" s="71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138"/>
      <c r="O140" s="72"/>
      <c r="P140" s="72"/>
      <c r="Q140" s="72"/>
      <c r="R140" s="72"/>
      <c r="S140" s="34">
        <f t="shared" si="69"/>
        <v>0</v>
      </c>
      <c r="AC140" s="34" t="e">
        <f>#REF!-S140</f>
        <v>#REF!</v>
      </c>
    </row>
    <row r="141" spans="1:29" hidden="1" x14ac:dyDescent="0.2">
      <c r="A141" s="137"/>
      <c r="B141" s="71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138"/>
      <c r="O141" s="72"/>
      <c r="P141" s="72"/>
      <c r="Q141" s="72"/>
      <c r="R141" s="72"/>
      <c r="S141" s="34">
        <f t="shared" si="69"/>
        <v>0</v>
      </c>
      <c r="AC141" s="34" t="e">
        <f>#REF!-S141</f>
        <v>#REF!</v>
      </c>
    </row>
    <row r="142" spans="1:29" s="19" customFormat="1" hidden="1" x14ac:dyDescent="0.2">
      <c r="A142" s="135"/>
      <c r="B142" s="69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136"/>
      <c r="O142" s="70"/>
      <c r="P142" s="70"/>
      <c r="Q142" s="70"/>
      <c r="R142" s="70"/>
      <c r="S142" s="34">
        <f t="shared" si="69"/>
        <v>0</v>
      </c>
      <c r="AC142" s="34" t="e">
        <f>#REF!-S142</f>
        <v>#REF!</v>
      </c>
    </row>
    <row r="143" spans="1:29" hidden="1" x14ac:dyDescent="0.2">
      <c r="A143" s="137"/>
      <c r="B143" s="71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138"/>
      <c r="O143" s="72"/>
      <c r="P143" s="72"/>
      <c r="Q143" s="72"/>
      <c r="R143" s="72"/>
      <c r="S143" s="34">
        <f t="shared" si="69"/>
        <v>0</v>
      </c>
      <c r="AC143" s="34" t="e">
        <f>#REF!-S143</f>
        <v>#REF!</v>
      </c>
    </row>
    <row r="144" spans="1:29" s="19" customFormat="1" ht="18.75" customHeight="1" x14ac:dyDescent="0.2">
      <c r="A144" s="129" t="s">
        <v>80</v>
      </c>
      <c r="B144" s="63" t="s">
        <v>90</v>
      </c>
      <c r="C144" s="64">
        <f>C145</f>
        <v>0</v>
      </c>
      <c r="D144" s="64"/>
      <c r="E144" s="64">
        <f t="shared" ref="E144:G145" si="167">E145</f>
        <v>0</v>
      </c>
      <c r="F144" s="64">
        <f t="shared" si="167"/>
        <v>0</v>
      </c>
      <c r="G144" s="64">
        <f t="shared" si="167"/>
        <v>0</v>
      </c>
      <c r="H144" s="64">
        <f t="shared" ref="H144:M145" si="168">H145</f>
        <v>0</v>
      </c>
      <c r="I144" s="64">
        <f t="shared" si="168"/>
        <v>0</v>
      </c>
      <c r="J144" s="64">
        <f t="shared" si="168"/>
        <v>0</v>
      </c>
      <c r="K144" s="64">
        <f t="shared" si="168"/>
        <v>0</v>
      </c>
      <c r="L144" s="64">
        <f t="shared" si="168"/>
        <v>0</v>
      </c>
      <c r="M144" s="64">
        <f t="shared" si="168"/>
        <v>0</v>
      </c>
      <c r="N144" s="130">
        <f t="shared" ref="N144:P145" si="169">N145</f>
        <v>0</v>
      </c>
      <c r="O144" s="64">
        <f t="shared" si="169"/>
        <v>0</v>
      </c>
      <c r="P144" s="64">
        <f t="shared" si="169"/>
        <v>0</v>
      </c>
      <c r="Q144" s="64">
        <f>C144</f>
        <v>0</v>
      </c>
      <c r="R144" s="64">
        <f>C144</f>
        <v>0</v>
      </c>
      <c r="S144" s="34">
        <f t="shared" si="69"/>
        <v>0</v>
      </c>
      <c r="AC144" s="100" t="e">
        <f>#REF!-S144</f>
        <v>#REF!</v>
      </c>
    </row>
    <row r="145" spans="1:29" s="19" customFormat="1" ht="13.5" customHeight="1" x14ac:dyDescent="0.2">
      <c r="A145" s="131">
        <v>3</v>
      </c>
      <c r="B145" s="65" t="s">
        <v>23</v>
      </c>
      <c r="C145" s="66">
        <f>C146</f>
        <v>0</v>
      </c>
      <c r="D145" s="66"/>
      <c r="E145" s="66">
        <f t="shared" si="167"/>
        <v>0</v>
      </c>
      <c r="F145" s="66">
        <f t="shared" si="167"/>
        <v>0</v>
      </c>
      <c r="G145" s="66">
        <f t="shared" si="167"/>
        <v>0</v>
      </c>
      <c r="H145" s="66">
        <f t="shared" si="168"/>
        <v>0</v>
      </c>
      <c r="I145" s="66">
        <f t="shared" si="168"/>
        <v>0</v>
      </c>
      <c r="J145" s="66">
        <f t="shared" si="168"/>
        <v>0</v>
      </c>
      <c r="K145" s="66">
        <f t="shared" si="168"/>
        <v>0</v>
      </c>
      <c r="L145" s="66">
        <f t="shared" si="168"/>
        <v>0</v>
      </c>
      <c r="M145" s="66">
        <f t="shared" si="168"/>
        <v>0</v>
      </c>
      <c r="N145" s="132">
        <f t="shared" si="169"/>
        <v>0</v>
      </c>
      <c r="O145" s="66">
        <f t="shared" si="169"/>
        <v>0</v>
      </c>
      <c r="P145" s="66">
        <f t="shared" si="169"/>
        <v>0</v>
      </c>
      <c r="Q145" s="66">
        <f>C145</f>
        <v>0</v>
      </c>
      <c r="R145" s="66">
        <f>C145</f>
        <v>0</v>
      </c>
      <c r="S145" s="34">
        <f t="shared" ref="S145:S214" si="170">SUM(F145:N145)</f>
        <v>0</v>
      </c>
      <c r="AC145" s="100" t="e">
        <f>#REF!-S145</f>
        <v>#REF!</v>
      </c>
    </row>
    <row r="146" spans="1:29" s="19" customFormat="1" ht="13.5" customHeight="1" x14ac:dyDescent="0.2">
      <c r="A146" s="133">
        <v>32</v>
      </c>
      <c r="B146" s="67" t="s">
        <v>27</v>
      </c>
      <c r="C146" s="68">
        <f>C147+C149+C152</f>
        <v>0</v>
      </c>
      <c r="D146" s="68"/>
      <c r="E146" s="68">
        <f t="shared" ref="E146" si="171">E147+E149+E152</f>
        <v>0</v>
      </c>
      <c r="F146" s="68">
        <f t="shared" ref="F146:P146" si="172">F147+F149+F152</f>
        <v>0</v>
      </c>
      <c r="G146" s="68">
        <f t="shared" ref="G146" si="173">G147+G149+G152</f>
        <v>0</v>
      </c>
      <c r="H146" s="68">
        <f t="shared" si="172"/>
        <v>0</v>
      </c>
      <c r="I146" s="68">
        <f t="shared" si="172"/>
        <v>0</v>
      </c>
      <c r="J146" s="68">
        <f t="shared" si="172"/>
        <v>0</v>
      </c>
      <c r="K146" s="68">
        <f t="shared" si="172"/>
        <v>0</v>
      </c>
      <c r="L146" s="68">
        <f t="shared" si="172"/>
        <v>0</v>
      </c>
      <c r="M146" s="68">
        <f t="shared" si="172"/>
        <v>0</v>
      </c>
      <c r="N146" s="134">
        <f t="shared" si="172"/>
        <v>0</v>
      </c>
      <c r="O146" s="68">
        <f t="shared" si="172"/>
        <v>0</v>
      </c>
      <c r="P146" s="68">
        <f t="shared" si="172"/>
        <v>0</v>
      </c>
      <c r="Q146" s="68">
        <f>C146</f>
        <v>0</v>
      </c>
      <c r="R146" s="68">
        <f>C146</f>
        <v>0</v>
      </c>
      <c r="S146" s="34">
        <f t="shared" si="170"/>
        <v>0</v>
      </c>
      <c r="AC146" s="100" t="e">
        <f>#REF!-S146</f>
        <v>#REF!</v>
      </c>
    </row>
    <row r="147" spans="1:29" s="19" customFormat="1" ht="13.5" customHeight="1" x14ac:dyDescent="0.2">
      <c r="A147" s="135">
        <v>322</v>
      </c>
      <c r="B147" s="69" t="s">
        <v>29</v>
      </c>
      <c r="C147" s="70">
        <f>SUM(C148:C148)</f>
        <v>0</v>
      </c>
      <c r="D147" s="70"/>
      <c r="E147" s="70">
        <f>SUM(E148:E148)</f>
        <v>0</v>
      </c>
      <c r="F147" s="70">
        <f>SUM(F148:F148)</f>
        <v>0</v>
      </c>
      <c r="G147" s="70">
        <f>SUM(G148:G148)</f>
        <v>0</v>
      </c>
      <c r="H147" s="70">
        <f t="shared" ref="H147:M147" si="174">SUM(H148:H148)</f>
        <v>0</v>
      </c>
      <c r="I147" s="70">
        <f t="shared" si="174"/>
        <v>0</v>
      </c>
      <c r="J147" s="70">
        <f t="shared" si="174"/>
        <v>0</v>
      </c>
      <c r="K147" s="70">
        <f t="shared" si="174"/>
        <v>0</v>
      </c>
      <c r="L147" s="70">
        <f t="shared" si="174"/>
        <v>0</v>
      </c>
      <c r="M147" s="70">
        <f t="shared" si="174"/>
        <v>0</v>
      </c>
      <c r="N147" s="136">
        <f t="shared" ref="N147:R147" si="175">SUM(N148:N148)</f>
        <v>0</v>
      </c>
      <c r="O147" s="70">
        <f t="shared" si="175"/>
        <v>0</v>
      </c>
      <c r="P147" s="70">
        <f t="shared" si="175"/>
        <v>0</v>
      </c>
      <c r="Q147" s="70">
        <f t="shared" si="175"/>
        <v>0</v>
      </c>
      <c r="R147" s="70">
        <f t="shared" si="175"/>
        <v>0</v>
      </c>
      <c r="S147" s="34">
        <f t="shared" si="170"/>
        <v>0</v>
      </c>
      <c r="AC147" s="34" t="e">
        <f>#REF!-S147</f>
        <v>#REF!</v>
      </c>
    </row>
    <row r="148" spans="1:29" ht="13.5" customHeight="1" x14ac:dyDescent="0.2">
      <c r="A148" s="137">
        <v>3221</v>
      </c>
      <c r="B148" s="71" t="s">
        <v>73</v>
      </c>
      <c r="C148" s="72">
        <v>0</v>
      </c>
      <c r="D148" s="72"/>
      <c r="E148" s="72">
        <v>0</v>
      </c>
      <c r="F148" s="72">
        <v>0</v>
      </c>
      <c r="G148" s="72"/>
      <c r="H148" s="72"/>
      <c r="I148" s="72"/>
      <c r="J148" s="72"/>
      <c r="K148" s="72"/>
      <c r="L148" s="72"/>
      <c r="M148" s="72"/>
      <c r="N148" s="138"/>
      <c r="O148" s="72"/>
      <c r="P148" s="72"/>
      <c r="Q148" s="72"/>
      <c r="R148" s="72"/>
      <c r="S148" s="34">
        <f t="shared" si="170"/>
        <v>0</v>
      </c>
      <c r="AC148" s="34" t="e">
        <f>#REF!-S148</f>
        <v>#REF!</v>
      </c>
    </row>
    <row r="149" spans="1:29" s="19" customFormat="1" ht="13.5" customHeight="1" x14ac:dyDescent="0.2">
      <c r="A149" s="135">
        <v>329</v>
      </c>
      <c r="B149" s="69" t="s">
        <v>30</v>
      </c>
      <c r="C149" s="70">
        <f>SUM(C150:C151)</f>
        <v>0</v>
      </c>
      <c r="D149" s="70"/>
      <c r="E149" s="70">
        <f>SUM(E150:E151)</f>
        <v>0</v>
      </c>
      <c r="F149" s="70">
        <f>SUM(F150:F151)</f>
        <v>0</v>
      </c>
      <c r="G149" s="70">
        <f>SUM(G150:G151)</f>
        <v>0</v>
      </c>
      <c r="H149" s="70">
        <f t="shared" ref="H149:M149" si="176">SUM(H150:H151)</f>
        <v>0</v>
      </c>
      <c r="I149" s="70">
        <f t="shared" si="176"/>
        <v>0</v>
      </c>
      <c r="J149" s="70">
        <f t="shared" si="176"/>
        <v>0</v>
      </c>
      <c r="K149" s="70">
        <f t="shared" si="176"/>
        <v>0</v>
      </c>
      <c r="L149" s="70">
        <f t="shared" si="176"/>
        <v>0</v>
      </c>
      <c r="M149" s="70">
        <f t="shared" si="176"/>
        <v>0</v>
      </c>
      <c r="N149" s="136">
        <f t="shared" ref="N149:R149" si="177">SUM(N150:N151)</f>
        <v>0</v>
      </c>
      <c r="O149" s="70">
        <f t="shared" si="177"/>
        <v>0</v>
      </c>
      <c r="P149" s="70">
        <f t="shared" si="177"/>
        <v>0</v>
      </c>
      <c r="Q149" s="70">
        <f t="shared" si="177"/>
        <v>0</v>
      </c>
      <c r="R149" s="70">
        <f t="shared" si="177"/>
        <v>0</v>
      </c>
      <c r="S149" s="34">
        <f t="shared" si="170"/>
        <v>0</v>
      </c>
      <c r="AC149" s="34" t="e">
        <f>#REF!-S149</f>
        <v>#REF!</v>
      </c>
    </row>
    <row r="150" spans="1:29" ht="13.5" customHeight="1" x14ac:dyDescent="0.2">
      <c r="A150" s="137">
        <v>3291</v>
      </c>
      <c r="B150" s="71" t="s">
        <v>53</v>
      </c>
      <c r="C150" s="72">
        <v>0</v>
      </c>
      <c r="D150" s="72"/>
      <c r="E150" s="72">
        <v>0</v>
      </c>
      <c r="F150" s="72">
        <v>0</v>
      </c>
      <c r="G150" s="72"/>
      <c r="H150" s="72"/>
      <c r="I150" s="72"/>
      <c r="J150" s="72"/>
      <c r="K150" s="72"/>
      <c r="L150" s="72"/>
      <c r="M150" s="72"/>
      <c r="N150" s="138"/>
      <c r="O150" s="72"/>
      <c r="P150" s="72"/>
      <c r="Q150" s="72"/>
      <c r="R150" s="72"/>
      <c r="S150" s="34">
        <f t="shared" si="170"/>
        <v>0</v>
      </c>
      <c r="AC150" s="34" t="e">
        <f>#REF!-S150</f>
        <v>#REF!</v>
      </c>
    </row>
    <row r="151" spans="1:29" ht="13.5" customHeight="1" x14ac:dyDescent="0.2">
      <c r="A151" s="137">
        <v>3299</v>
      </c>
      <c r="B151" s="71" t="s">
        <v>55</v>
      </c>
      <c r="C151" s="72">
        <f>SUM(F151:P151)</f>
        <v>0</v>
      </c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138"/>
      <c r="O151" s="72"/>
      <c r="P151" s="72"/>
      <c r="Q151" s="72"/>
      <c r="R151" s="72"/>
      <c r="S151" s="34">
        <f t="shared" si="170"/>
        <v>0</v>
      </c>
      <c r="AC151" s="34" t="e">
        <f>#REF!-S151</f>
        <v>#REF!</v>
      </c>
    </row>
    <row r="152" spans="1:29" s="19" customFormat="1" ht="13.5" customHeight="1" x14ac:dyDescent="0.2">
      <c r="A152" s="135">
        <v>329</v>
      </c>
      <c r="B152" s="69" t="s">
        <v>31</v>
      </c>
      <c r="C152" s="70">
        <f>SUM(C153:C155)</f>
        <v>0</v>
      </c>
      <c r="D152" s="70"/>
      <c r="E152" s="70">
        <f>SUM(E153:E155)</f>
        <v>0</v>
      </c>
      <c r="F152" s="70">
        <f>SUM(F153:F155)</f>
        <v>0</v>
      </c>
      <c r="G152" s="70">
        <f>SUM(G153:G155)</f>
        <v>0</v>
      </c>
      <c r="H152" s="70">
        <f t="shared" ref="H152:L152" si="178">SUM(H153:H155)</f>
        <v>0</v>
      </c>
      <c r="I152" s="70">
        <f t="shared" si="178"/>
        <v>0</v>
      </c>
      <c r="J152" s="70">
        <f t="shared" si="178"/>
        <v>0</v>
      </c>
      <c r="K152" s="70">
        <f t="shared" si="178"/>
        <v>0</v>
      </c>
      <c r="L152" s="70">
        <f t="shared" si="178"/>
        <v>0</v>
      </c>
      <c r="M152" s="70">
        <f t="shared" ref="M152" si="179">SUM(M155:M155)</f>
        <v>0</v>
      </c>
      <c r="N152" s="136">
        <f t="shared" ref="N152:R152" si="180">SUM(N155:N155)</f>
        <v>0</v>
      </c>
      <c r="O152" s="70">
        <f t="shared" si="180"/>
        <v>0</v>
      </c>
      <c r="P152" s="70">
        <f t="shared" si="180"/>
        <v>0</v>
      </c>
      <c r="Q152" s="70">
        <f t="shared" si="180"/>
        <v>0</v>
      </c>
      <c r="R152" s="70">
        <f t="shared" si="180"/>
        <v>0</v>
      </c>
      <c r="S152" s="34">
        <f t="shared" si="170"/>
        <v>0</v>
      </c>
      <c r="AC152" s="100" t="e">
        <f>#REF!-S152</f>
        <v>#REF!</v>
      </c>
    </row>
    <row r="153" spans="1:29" ht="13.5" customHeight="1" x14ac:dyDescent="0.2">
      <c r="A153" s="137">
        <v>3291</v>
      </c>
      <c r="B153" s="71" t="s">
        <v>117</v>
      </c>
      <c r="C153" s="72">
        <v>0</v>
      </c>
      <c r="D153" s="72"/>
      <c r="E153" s="72">
        <v>0</v>
      </c>
      <c r="F153" s="72">
        <v>0</v>
      </c>
      <c r="G153" s="72"/>
      <c r="H153" s="72"/>
      <c r="I153" s="72"/>
      <c r="J153" s="72"/>
      <c r="K153" s="72"/>
      <c r="L153" s="72"/>
      <c r="M153" s="72"/>
      <c r="N153" s="138"/>
      <c r="O153" s="72"/>
      <c r="P153" s="72"/>
      <c r="Q153" s="72"/>
      <c r="R153" s="72"/>
      <c r="S153" s="34">
        <f t="shared" si="170"/>
        <v>0</v>
      </c>
      <c r="AC153" s="34" t="e">
        <f>#REF!-S153</f>
        <v>#REF!</v>
      </c>
    </row>
    <row r="154" spans="1:29" ht="13.5" customHeight="1" x14ac:dyDescent="0.2">
      <c r="A154" s="137">
        <v>3239</v>
      </c>
      <c r="B154" s="71" t="s">
        <v>55</v>
      </c>
      <c r="C154" s="72">
        <v>0</v>
      </c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138"/>
      <c r="O154" s="72"/>
      <c r="P154" s="72"/>
      <c r="Q154" s="72"/>
      <c r="R154" s="72"/>
      <c r="S154" s="34">
        <f t="shared" ref="S154" si="181">SUM(F154:N154)</f>
        <v>0</v>
      </c>
      <c r="AC154" s="34" t="e">
        <f>#REF!-S154</f>
        <v>#REF!</v>
      </c>
    </row>
    <row r="155" spans="1:29" ht="13.5" customHeight="1" x14ac:dyDescent="0.2">
      <c r="A155" s="137">
        <v>3299</v>
      </c>
      <c r="B155" s="71" t="s">
        <v>31</v>
      </c>
      <c r="C155" s="72">
        <v>0</v>
      </c>
      <c r="D155" s="72"/>
      <c r="E155" s="99"/>
      <c r="F155" s="99"/>
      <c r="G155" s="72"/>
      <c r="H155" s="72"/>
      <c r="I155" s="72"/>
      <c r="J155" s="72"/>
      <c r="K155" s="72"/>
      <c r="L155" s="72"/>
      <c r="M155" s="72"/>
      <c r="N155" s="138"/>
      <c r="O155" s="72"/>
      <c r="P155" s="72"/>
      <c r="Q155" s="72"/>
      <c r="R155" s="72"/>
      <c r="S155" s="34">
        <f t="shared" si="170"/>
        <v>0</v>
      </c>
      <c r="AC155" s="100" t="e">
        <f>#REF!-S155</f>
        <v>#REF!</v>
      </c>
    </row>
    <row r="156" spans="1:29" s="19" customFormat="1" ht="18.75" customHeight="1" x14ac:dyDescent="0.2">
      <c r="A156" s="129" t="s">
        <v>141</v>
      </c>
      <c r="B156" s="62" t="s">
        <v>116</v>
      </c>
      <c r="C156" s="64">
        <f>C157</f>
        <v>4000</v>
      </c>
      <c r="D156" s="64">
        <v>5000</v>
      </c>
      <c r="E156" s="64">
        <f>E157</f>
        <v>9000</v>
      </c>
      <c r="F156" s="64">
        <f>F157</f>
        <v>5000</v>
      </c>
      <c r="G156" s="64">
        <f>G157</f>
        <v>0</v>
      </c>
      <c r="H156" s="64">
        <f t="shared" ref="H156:M156" si="182">H157</f>
        <v>0</v>
      </c>
      <c r="I156" s="64">
        <f t="shared" si="182"/>
        <v>0</v>
      </c>
      <c r="J156" s="64">
        <f t="shared" si="182"/>
        <v>0</v>
      </c>
      <c r="K156" s="64">
        <f>SUM(K164+K161+K159)</f>
        <v>4000</v>
      </c>
      <c r="L156" s="64">
        <f t="shared" si="182"/>
        <v>0</v>
      </c>
      <c r="M156" s="64">
        <f t="shared" si="182"/>
        <v>0</v>
      </c>
      <c r="N156" s="130">
        <f t="shared" ref="C156:P157" si="183">N157</f>
        <v>0</v>
      </c>
      <c r="O156" s="64">
        <f t="shared" si="183"/>
        <v>0</v>
      </c>
      <c r="P156" s="64">
        <f t="shared" si="183"/>
        <v>0</v>
      </c>
      <c r="Q156" s="64">
        <f>C156</f>
        <v>4000</v>
      </c>
      <c r="R156" s="64">
        <f>C156</f>
        <v>4000</v>
      </c>
      <c r="S156" s="34">
        <f t="shared" si="170"/>
        <v>9000</v>
      </c>
      <c r="AC156" s="34" t="e">
        <f>#REF!-S156</f>
        <v>#REF!</v>
      </c>
    </row>
    <row r="157" spans="1:29" s="19" customFormat="1" ht="13.5" customHeight="1" x14ac:dyDescent="0.2">
      <c r="A157" s="131">
        <v>3</v>
      </c>
      <c r="B157" s="65" t="s">
        <v>23</v>
      </c>
      <c r="C157" s="66">
        <f t="shared" si="183"/>
        <v>4000</v>
      </c>
      <c r="D157" s="66">
        <v>5000</v>
      </c>
      <c r="E157" s="66">
        <f>E158</f>
        <v>9000</v>
      </c>
      <c r="F157" s="66">
        <f>F158</f>
        <v>5000</v>
      </c>
      <c r="G157" s="66">
        <f t="shared" si="183"/>
        <v>0</v>
      </c>
      <c r="H157" s="66">
        <f t="shared" si="183"/>
        <v>0</v>
      </c>
      <c r="I157" s="66">
        <f t="shared" si="183"/>
        <v>0</v>
      </c>
      <c r="J157" s="66">
        <f t="shared" si="183"/>
        <v>0</v>
      </c>
      <c r="K157" s="66">
        <f t="shared" si="183"/>
        <v>4000</v>
      </c>
      <c r="L157" s="66">
        <f t="shared" si="183"/>
        <v>0</v>
      </c>
      <c r="M157" s="66">
        <f t="shared" si="183"/>
        <v>0</v>
      </c>
      <c r="N157" s="132">
        <f t="shared" si="183"/>
        <v>0</v>
      </c>
      <c r="O157" s="66">
        <f t="shared" si="183"/>
        <v>0</v>
      </c>
      <c r="P157" s="66">
        <f t="shared" si="183"/>
        <v>0</v>
      </c>
      <c r="Q157" s="66">
        <f>C157</f>
        <v>4000</v>
      </c>
      <c r="R157" s="66">
        <f>C157</f>
        <v>4000</v>
      </c>
      <c r="S157" s="34">
        <f t="shared" si="170"/>
        <v>9000</v>
      </c>
      <c r="AC157" s="34" t="e">
        <f>#REF!-S157</f>
        <v>#REF!</v>
      </c>
    </row>
    <row r="158" spans="1:29" s="19" customFormat="1" ht="13.5" customHeight="1" x14ac:dyDescent="0.2">
      <c r="A158" s="133">
        <v>32</v>
      </c>
      <c r="B158" s="67" t="s">
        <v>27</v>
      </c>
      <c r="C158" s="68">
        <f>C159+C161+C164</f>
        <v>4000</v>
      </c>
      <c r="D158" s="68">
        <v>5000</v>
      </c>
      <c r="E158" s="68">
        <v>9000</v>
      </c>
      <c r="F158" s="68">
        <v>5000</v>
      </c>
      <c r="G158" s="68">
        <f>G159+G161+G164</f>
        <v>0</v>
      </c>
      <c r="H158" s="68">
        <f t="shared" ref="H158:M158" si="184">H159+H161+H164</f>
        <v>0</v>
      </c>
      <c r="I158" s="68">
        <f t="shared" si="184"/>
        <v>0</v>
      </c>
      <c r="J158" s="68">
        <f t="shared" si="184"/>
        <v>0</v>
      </c>
      <c r="K158" s="68">
        <f t="shared" si="184"/>
        <v>4000</v>
      </c>
      <c r="L158" s="68">
        <f t="shared" si="184"/>
        <v>0</v>
      </c>
      <c r="M158" s="68">
        <f t="shared" si="184"/>
        <v>0</v>
      </c>
      <c r="N158" s="134">
        <f t="shared" ref="N158:P158" si="185">N159+N161+N164</f>
        <v>0</v>
      </c>
      <c r="O158" s="68">
        <f t="shared" si="185"/>
        <v>0</v>
      </c>
      <c r="P158" s="68">
        <f t="shared" si="185"/>
        <v>0</v>
      </c>
      <c r="Q158" s="68">
        <f>C158</f>
        <v>4000</v>
      </c>
      <c r="R158" s="68">
        <f>C158</f>
        <v>4000</v>
      </c>
      <c r="S158" s="34">
        <f t="shared" si="170"/>
        <v>9000</v>
      </c>
      <c r="AC158" s="34" t="e">
        <f>#REF!-S158</f>
        <v>#REF!</v>
      </c>
    </row>
    <row r="159" spans="1:29" s="19" customFormat="1" ht="13.5" customHeight="1" x14ac:dyDescent="0.2">
      <c r="A159" s="135">
        <v>321</v>
      </c>
      <c r="B159" s="69" t="s">
        <v>28</v>
      </c>
      <c r="C159" s="70">
        <f>SUM(C160:C160)</f>
        <v>1000</v>
      </c>
      <c r="D159" s="70">
        <v>2000</v>
      </c>
      <c r="E159" s="70">
        <v>3000</v>
      </c>
      <c r="F159" s="70">
        <v>2000</v>
      </c>
      <c r="G159" s="70">
        <f>SUM(G160:G160)</f>
        <v>0</v>
      </c>
      <c r="H159" s="70">
        <f t="shared" ref="H159:M159" si="186">SUM(H160:H160)</f>
        <v>0</v>
      </c>
      <c r="I159" s="70">
        <f t="shared" si="186"/>
        <v>0</v>
      </c>
      <c r="J159" s="70">
        <f t="shared" si="186"/>
        <v>0</v>
      </c>
      <c r="K159" s="70">
        <f t="shared" si="186"/>
        <v>1000</v>
      </c>
      <c r="L159" s="70">
        <f t="shared" si="186"/>
        <v>0</v>
      </c>
      <c r="M159" s="70">
        <f t="shared" si="186"/>
        <v>0</v>
      </c>
      <c r="N159" s="136">
        <f t="shared" ref="N159:R159" si="187">SUM(N160:N160)</f>
        <v>0</v>
      </c>
      <c r="O159" s="70">
        <f t="shared" si="187"/>
        <v>0</v>
      </c>
      <c r="P159" s="70">
        <f t="shared" si="187"/>
        <v>0</v>
      </c>
      <c r="Q159" s="70">
        <f t="shared" si="187"/>
        <v>0</v>
      </c>
      <c r="R159" s="70">
        <f t="shared" si="187"/>
        <v>0</v>
      </c>
      <c r="S159" s="34">
        <f t="shared" si="170"/>
        <v>3000</v>
      </c>
      <c r="AC159" s="34" t="e">
        <f>#REF!-S159</f>
        <v>#REF!</v>
      </c>
    </row>
    <row r="160" spans="1:29" ht="13.5" customHeight="1" x14ac:dyDescent="0.2">
      <c r="A160" s="137">
        <v>3211</v>
      </c>
      <c r="B160" s="71" t="s">
        <v>45</v>
      </c>
      <c r="C160" s="72">
        <v>1000</v>
      </c>
      <c r="D160" s="72">
        <v>2000</v>
      </c>
      <c r="E160" s="72">
        <v>3000</v>
      </c>
      <c r="F160" s="72">
        <v>2000</v>
      </c>
      <c r="G160" s="72"/>
      <c r="H160" s="72"/>
      <c r="I160" s="72"/>
      <c r="J160" s="72"/>
      <c r="K160" s="72">
        <v>1000</v>
      </c>
      <c r="L160" s="72"/>
      <c r="M160" s="72"/>
      <c r="N160" s="138"/>
      <c r="O160" s="72"/>
      <c r="P160" s="72"/>
      <c r="Q160" s="72"/>
      <c r="R160" s="72"/>
      <c r="S160" s="34">
        <f t="shared" si="170"/>
        <v>3000</v>
      </c>
      <c r="AC160" s="34" t="e">
        <f>#REF!-S160</f>
        <v>#REF!</v>
      </c>
    </row>
    <row r="161" spans="1:29" s="19" customFormat="1" ht="13.5" customHeight="1" x14ac:dyDescent="0.2">
      <c r="A161" s="135">
        <v>323</v>
      </c>
      <c r="B161" s="69" t="s">
        <v>30</v>
      </c>
      <c r="C161" s="70">
        <f>SUM(C162:C163)</f>
        <v>2000</v>
      </c>
      <c r="D161" s="70">
        <v>2000</v>
      </c>
      <c r="E161" s="70">
        <v>4000</v>
      </c>
      <c r="F161" s="70">
        <v>2000</v>
      </c>
      <c r="G161" s="70">
        <f>SUM(G162:G163)</f>
        <v>0</v>
      </c>
      <c r="H161" s="70">
        <f t="shared" ref="H161:M161" si="188">SUM(H162:H163)</f>
        <v>0</v>
      </c>
      <c r="I161" s="70">
        <f t="shared" si="188"/>
        <v>0</v>
      </c>
      <c r="J161" s="70">
        <f t="shared" si="188"/>
        <v>0</v>
      </c>
      <c r="K161" s="70">
        <f t="shared" si="188"/>
        <v>2000</v>
      </c>
      <c r="L161" s="70">
        <f t="shared" si="188"/>
        <v>0</v>
      </c>
      <c r="M161" s="70">
        <f t="shared" si="188"/>
        <v>0</v>
      </c>
      <c r="N161" s="136">
        <f t="shared" ref="N161:R161" si="189">SUM(N162:N163)</f>
        <v>0</v>
      </c>
      <c r="O161" s="70">
        <f t="shared" si="189"/>
        <v>0</v>
      </c>
      <c r="P161" s="70">
        <f t="shared" si="189"/>
        <v>0</v>
      </c>
      <c r="Q161" s="70">
        <f t="shared" si="189"/>
        <v>0</v>
      </c>
      <c r="R161" s="70">
        <f t="shared" si="189"/>
        <v>0</v>
      </c>
      <c r="S161" s="34">
        <f t="shared" si="170"/>
        <v>4000</v>
      </c>
      <c r="AC161" s="34" t="e">
        <f>#REF!-S161</f>
        <v>#REF!</v>
      </c>
    </row>
    <row r="162" spans="1:29" ht="13.5" customHeight="1" x14ac:dyDescent="0.2">
      <c r="A162" s="137">
        <v>3237</v>
      </c>
      <c r="B162" s="71" t="s">
        <v>53</v>
      </c>
      <c r="C162" s="72">
        <v>1000</v>
      </c>
      <c r="D162" s="72">
        <v>1000</v>
      </c>
      <c r="E162" s="72">
        <v>2000</v>
      </c>
      <c r="F162" s="72">
        <v>1000</v>
      </c>
      <c r="G162" s="72"/>
      <c r="H162" s="72"/>
      <c r="I162" s="72"/>
      <c r="J162" s="72"/>
      <c r="K162" s="72">
        <v>1000</v>
      </c>
      <c r="L162" s="72"/>
      <c r="M162" s="72"/>
      <c r="N162" s="138"/>
      <c r="O162" s="72"/>
      <c r="P162" s="72"/>
      <c r="Q162" s="72"/>
      <c r="R162" s="72"/>
      <c r="S162" s="34">
        <f t="shared" si="170"/>
        <v>2000</v>
      </c>
      <c r="AC162" s="34" t="e">
        <f>#REF!-S162</f>
        <v>#REF!</v>
      </c>
    </row>
    <row r="163" spans="1:29" ht="13.5" customHeight="1" x14ac:dyDescent="0.2">
      <c r="A163" s="137">
        <v>3239</v>
      </c>
      <c r="B163" s="71" t="s">
        <v>55</v>
      </c>
      <c r="C163" s="72">
        <v>1000</v>
      </c>
      <c r="D163" s="72">
        <v>1000</v>
      </c>
      <c r="E163" s="72">
        <v>2000</v>
      </c>
      <c r="F163" s="72">
        <v>1000</v>
      </c>
      <c r="G163" s="72"/>
      <c r="H163" s="72"/>
      <c r="I163" s="72"/>
      <c r="J163" s="72"/>
      <c r="K163" s="72">
        <v>1000</v>
      </c>
      <c r="L163" s="72"/>
      <c r="M163" s="72"/>
      <c r="N163" s="138"/>
      <c r="O163" s="72"/>
      <c r="P163" s="72"/>
      <c r="Q163" s="72"/>
      <c r="R163" s="72"/>
      <c r="S163" s="34">
        <f t="shared" si="170"/>
        <v>2000</v>
      </c>
      <c r="AC163" s="34" t="e">
        <f>#REF!-S163</f>
        <v>#REF!</v>
      </c>
    </row>
    <row r="164" spans="1:29" s="19" customFormat="1" ht="13.5" customHeight="1" x14ac:dyDescent="0.2">
      <c r="A164" s="135">
        <v>329</v>
      </c>
      <c r="B164" s="69" t="s">
        <v>31</v>
      </c>
      <c r="C164" s="70">
        <f>SUM(C165:C165)</f>
        <v>1000</v>
      </c>
      <c r="D164" s="70">
        <v>1000</v>
      </c>
      <c r="E164" s="70">
        <f>E165</f>
        <v>2000</v>
      </c>
      <c r="F164" s="70">
        <f>F165</f>
        <v>1000</v>
      </c>
      <c r="G164" s="70">
        <f>SUM(G165:G165)</f>
        <v>0</v>
      </c>
      <c r="H164" s="70">
        <f t="shared" ref="H164:P164" si="190">SUM(H165:H165)</f>
        <v>0</v>
      </c>
      <c r="I164" s="70">
        <f t="shared" si="190"/>
        <v>0</v>
      </c>
      <c r="J164" s="70">
        <f t="shared" si="190"/>
        <v>0</v>
      </c>
      <c r="K164" s="70">
        <f t="shared" si="190"/>
        <v>1000</v>
      </c>
      <c r="L164" s="70">
        <f t="shared" si="190"/>
        <v>0</v>
      </c>
      <c r="M164" s="70">
        <f t="shared" si="190"/>
        <v>0</v>
      </c>
      <c r="N164" s="136">
        <f t="shared" si="190"/>
        <v>0</v>
      </c>
      <c r="O164" s="70">
        <f t="shared" si="190"/>
        <v>0</v>
      </c>
      <c r="P164" s="70">
        <f t="shared" si="190"/>
        <v>0</v>
      </c>
      <c r="Q164" s="70">
        <f t="shared" ref="Q164:R164" si="191">SUM(Q165:Q165)</f>
        <v>0</v>
      </c>
      <c r="R164" s="70">
        <f t="shared" si="191"/>
        <v>0</v>
      </c>
      <c r="S164" s="34">
        <f t="shared" si="170"/>
        <v>2000</v>
      </c>
      <c r="AC164" s="34" t="e">
        <f>#REF!-S164</f>
        <v>#REF!</v>
      </c>
    </row>
    <row r="165" spans="1:29" ht="13.5" customHeight="1" x14ac:dyDescent="0.2">
      <c r="A165" s="137">
        <v>3299</v>
      </c>
      <c r="B165" s="71" t="s">
        <v>31</v>
      </c>
      <c r="C165" s="72">
        <v>1000</v>
      </c>
      <c r="D165" s="72">
        <v>1000</v>
      </c>
      <c r="E165" s="72">
        <v>2000</v>
      </c>
      <c r="F165" s="72">
        <v>1000</v>
      </c>
      <c r="G165" s="72"/>
      <c r="H165" s="72"/>
      <c r="I165" s="72"/>
      <c r="J165" s="72"/>
      <c r="K165" s="72">
        <v>1000</v>
      </c>
      <c r="L165" s="72"/>
      <c r="M165" s="72"/>
      <c r="N165" s="138"/>
      <c r="O165" s="72"/>
      <c r="P165" s="72"/>
      <c r="Q165" s="72"/>
      <c r="R165" s="72"/>
      <c r="S165" s="34">
        <f t="shared" si="170"/>
        <v>2000</v>
      </c>
      <c r="AC165" s="34" t="e">
        <f>#REF!-S165</f>
        <v>#REF!</v>
      </c>
    </row>
    <row r="166" spans="1:29" s="19" customFormat="1" ht="18.75" customHeight="1" x14ac:dyDescent="0.2">
      <c r="A166" s="129" t="s">
        <v>137</v>
      </c>
      <c r="B166" s="62" t="s">
        <v>118</v>
      </c>
      <c r="C166" s="64">
        <f>C167</f>
        <v>18000</v>
      </c>
      <c r="D166" s="64">
        <f>SUM(E166-C166)</f>
        <v>-12105.1</v>
      </c>
      <c r="E166" s="64">
        <f t="shared" ref="E166:E167" si="192">E167</f>
        <v>5894.9</v>
      </c>
      <c r="F166" s="64">
        <f t="shared" ref="F166:G167" si="193">F167</f>
        <v>0</v>
      </c>
      <c r="G166" s="64">
        <f t="shared" si="193"/>
        <v>0</v>
      </c>
      <c r="H166" s="64">
        <f t="shared" ref="H166:H167" si="194">H167</f>
        <v>0</v>
      </c>
      <c r="I166" s="64">
        <f t="shared" ref="I166:I167" si="195">I167</f>
        <v>0</v>
      </c>
      <c r="J166" s="64">
        <f t="shared" ref="J166:J167" si="196">J167</f>
        <v>0</v>
      </c>
      <c r="K166" s="64">
        <f t="shared" ref="K166:K167" si="197">K167</f>
        <v>5894.9</v>
      </c>
      <c r="L166" s="64">
        <f t="shared" ref="L166:L167" si="198">L167</f>
        <v>0</v>
      </c>
      <c r="M166" s="64">
        <f t="shared" ref="M166:P167" si="199">M167</f>
        <v>0</v>
      </c>
      <c r="N166" s="130">
        <f t="shared" si="199"/>
        <v>0</v>
      </c>
      <c r="O166" s="64">
        <f t="shared" si="199"/>
        <v>0</v>
      </c>
      <c r="P166" s="64">
        <f t="shared" si="199"/>
        <v>0</v>
      </c>
      <c r="Q166" s="64">
        <f>C166</f>
        <v>18000</v>
      </c>
      <c r="R166" s="64">
        <f>C166</f>
        <v>18000</v>
      </c>
      <c r="S166" s="34">
        <f t="shared" si="170"/>
        <v>5894.9</v>
      </c>
      <c r="AC166" s="34" t="e">
        <f>#REF!-S166</f>
        <v>#REF!</v>
      </c>
    </row>
    <row r="167" spans="1:29" s="19" customFormat="1" ht="13.5" customHeight="1" x14ac:dyDescent="0.2">
      <c r="A167" s="131">
        <v>3</v>
      </c>
      <c r="B167" s="65" t="s">
        <v>23</v>
      </c>
      <c r="C167" s="66">
        <f>C168</f>
        <v>18000</v>
      </c>
      <c r="D167" s="66">
        <f t="shared" ref="D167:D170" si="200">SUM(E167-C167)</f>
        <v>-12105.1</v>
      </c>
      <c r="E167" s="66">
        <f t="shared" si="192"/>
        <v>5894.9</v>
      </c>
      <c r="F167" s="66">
        <f t="shared" si="193"/>
        <v>0</v>
      </c>
      <c r="G167" s="66">
        <f t="shared" si="193"/>
        <v>0</v>
      </c>
      <c r="H167" s="66">
        <f t="shared" si="194"/>
        <v>0</v>
      </c>
      <c r="I167" s="66">
        <f t="shared" si="195"/>
        <v>0</v>
      </c>
      <c r="J167" s="66">
        <f t="shared" si="196"/>
        <v>0</v>
      </c>
      <c r="K167" s="66">
        <f t="shared" si="197"/>
        <v>5894.9</v>
      </c>
      <c r="L167" s="66">
        <f t="shared" si="198"/>
        <v>0</v>
      </c>
      <c r="M167" s="66">
        <f t="shared" si="199"/>
        <v>0</v>
      </c>
      <c r="N167" s="132">
        <f t="shared" si="199"/>
        <v>0</v>
      </c>
      <c r="O167" s="66">
        <f t="shared" si="199"/>
        <v>0</v>
      </c>
      <c r="P167" s="66">
        <f t="shared" si="199"/>
        <v>0</v>
      </c>
      <c r="Q167" s="66">
        <f>C167</f>
        <v>18000</v>
      </c>
      <c r="R167" s="66">
        <f>C167</f>
        <v>18000</v>
      </c>
      <c r="S167" s="34">
        <f t="shared" si="170"/>
        <v>5894.9</v>
      </c>
      <c r="AC167" s="34" t="e">
        <f>#REF!-S167</f>
        <v>#REF!</v>
      </c>
    </row>
    <row r="168" spans="1:29" s="19" customFormat="1" ht="13.5" customHeight="1" x14ac:dyDescent="0.2">
      <c r="A168" s="133">
        <v>32</v>
      </c>
      <c r="B168" s="67" t="s">
        <v>27</v>
      </c>
      <c r="C168" s="68">
        <f>C169+C171+C174</f>
        <v>18000</v>
      </c>
      <c r="D168" s="68">
        <f t="shared" si="200"/>
        <v>-12105.1</v>
      </c>
      <c r="E168" s="68">
        <f t="shared" ref="E168" si="201">E169+E171+E174</f>
        <v>5894.9</v>
      </c>
      <c r="F168" s="68">
        <f>F169+F171+F174</f>
        <v>0</v>
      </c>
      <c r="G168" s="68">
        <f>G169+G171+G174</f>
        <v>0</v>
      </c>
      <c r="H168" s="68">
        <f t="shared" ref="H168" si="202">H169+H171+H174</f>
        <v>0</v>
      </c>
      <c r="I168" s="68">
        <f t="shared" ref="I168" si="203">I169+I171+I174</f>
        <v>0</v>
      </c>
      <c r="J168" s="68">
        <f t="shared" ref="J168" si="204">J169+J171+J174</f>
        <v>0</v>
      </c>
      <c r="K168" s="68">
        <f t="shared" ref="K168" si="205">K169+K171+K174</f>
        <v>5894.9</v>
      </c>
      <c r="L168" s="68">
        <f t="shared" ref="L168" si="206">L169+L171+L174</f>
        <v>0</v>
      </c>
      <c r="M168" s="68">
        <f t="shared" ref="M168:P168" si="207">M169+M171+M174</f>
        <v>0</v>
      </c>
      <c r="N168" s="134">
        <f t="shared" si="207"/>
        <v>0</v>
      </c>
      <c r="O168" s="68">
        <f t="shared" si="207"/>
        <v>0</v>
      </c>
      <c r="P168" s="68">
        <f t="shared" si="207"/>
        <v>0</v>
      </c>
      <c r="Q168" s="68">
        <f>C168</f>
        <v>18000</v>
      </c>
      <c r="R168" s="68">
        <f>C168</f>
        <v>18000</v>
      </c>
      <c r="S168" s="34">
        <f t="shared" si="170"/>
        <v>5894.9</v>
      </c>
      <c r="AC168" s="34" t="e">
        <f>#REF!-S168</f>
        <v>#REF!</v>
      </c>
    </row>
    <row r="169" spans="1:29" s="19" customFormat="1" ht="13.5" customHeight="1" x14ac:dyDescent="0.2">
      <c r="A169" s="135">
        <v>324</v>
      </c>
      <c r="B169" s="69" t="s">
        <v>119</v>
      </c>
      <c r="C169" s="70">
        <f>SUM(C170:C170)</f>
        <v>18000</v>
      </c>
      <c r="D169" s="70">
        <f t="shared" si="200"/>
        <v>-12105.1</v>
      </c>
      <c r="E169" s="70">
        <f t="shared" ref="E169" si="208">SUM(E170:E170)</f>
        <v>5894.9</v>
      </c>
      <c r="F169" s="70">
        <f>SUM(F170:F170)</f>
        <v>0</v>
      </c>
      <c r="G169" s="70">
        <f>SUM(G170:G170)</f>
        <v>0</v>
      </c>
      <c r="H169" s="70">
        <f t="shared" ref="H169" si="209">SUM(H170:H170)</f>
        <v>0</v>
      </c>
      <c r="I169" s="70">
        <f t="shared" ref="I169" si="210">SUM(I170:I170)</f>
        <v>0</v>
      </c>
      <c r="J169" s="70">
        <f t="shared" ref="J169" si="211">SUM(J170:J170)</f>
        <v>0</v>
      </c>
      <c r="K169" s="70">
        <f t="shared" ref="K169" si="212">SUM(K170:K170)</f>
        <v>5894.9</v>
      </c>
      <c r="L169" s="70">
        <f t="shared" ref="L169" si="213">SUM(L170:L170)</f>
        <v>0</v>
      </c>
      <c r="M169" s="70">
        <f t="shared" ref="M169" si="214">SUM(M170:M170)</f>
        <v>0</v>
      </c>
      <c r="N169" s="136">
        <f t="shared" ref="N169:R169" si="215">SUM(N170:N170)</f>
        <v>0</v>
      </c>
      <c r="O169" s="70">
        <f t="shared" si="215"/>
        <v>0</v>
      </c>
      <c r="P169" s="70">
        <f t="shared" si="215"/>
        <v>0</v>
      </c>
      <c r="Q169" s="70">
        <f t="shared" si="215"/>
        <v>22000</v>
      </c>
      <c r="R169" s="70">
        <f t="shared" si="215"/>
        <v>22000</v>
      </c>
      <c r="S169" s="34">
        <f t="shared" si="170"/>
        <v>5894.9</v>
      </c>
      <c r="AC169" s="34" t="e">
        <f>#REF!-S169</f>
        <v>#REF!</v>
      </c>
    </row>
    <row r="170" spans="1:29" ht="13.5" customHeight="1" x14ac:dyDescent="0.2">
      <c r="A170" s="137">
        <v>3241</v>
      </c>
      <c r="B170" s="71" t="s">
        <v>119</v>
      </c>
      <c r="C170" s="72">
        <v>18000</v>
      </c>
      <c r="D170" s="183">
        <f t="shared" si="200"/>
        <v>-12105.1</v>
      </c>
      <c r="E170" s="72">
        <f>SUM(I170+K170)</f>
        <v>5894.9</v>
      </c>
      <c r="F170" s="72"/>
      <c r="G170" s="72"/>
      <c r="H170" s="72"/>
      <c r="I170" s="72">
        <v>0</v>
      </c>
      <c r="J170" s="72"/>
      <c r="K170" s="72">
        <v>5894.9</v>
      </c>
      <c r="L170" s="72"/>
      <c r="M170" s="72"/>
      <c r="N170" s="138"/>
      <c r="O170" s="72"/>
      <c r="P170" s="72"/>
      <c r="Q170" s="72">
        <v>22000</v>
      </c>
      <c r="R170" s="72">
        <v>22000</v>
      </c>
      <c r="S170" s="34">
        <f t="shared" si="170"/>
        <v>5894.9</v>
      </c>
      <c r="AC170" s="34" t="e">
        <f>#REF!-S170</f>
        <v>#REF!</v>
      </c>
    </row>
    <row r="171" spans="1:29" s="19" customFormat="1" hidden="1" x14ac:dyDescent="0.2">
      <c r="A171" s="135">
        <v>323</v>
      </c>
      <c r="B171" s="69" t="s">
        <v>30</v>
      </c>
      <c r="C171" s="70">
        <f>SUM(F171:P171)</f>
        <v>0</v>
      </c>
      <c r="D171" s="70"/>
      <c r="E171" s="70"/>
      <c r="F171" s="70">
        <f>SUM(F172:F173)</f>
        <v>0</v>
      </c>
      <c r="G171" s="70">
        <f>SUM(G172:G173)</f>
        <v>0</v>
      </c>
      <c r="H171" s="70">
        <f t="shared" ref="H171" si="216">SUM(H172:H173)</f>
        <v>0</v>
      </c>
      <c r="I171" s="70">
        <f t="shared" ref="I171" si="217">SUM(I172:I173)</f>
        <v>0</v>
      </c>
      <c r="J171" s="70">
        <f t="shared" ref="J171" si="218">SUM(J172:J173)</f>
        <v>0</v>
      </c>
      <c r="K171" s="70">
        <f t="shared" ref="K171" si="219">SUM(K172:K173)</f>
        <v>0</v>
      </c>
      <c r="L171" s="70">
        <f t="shared" ref="L171" si="220">SUM(L172:L173)</f>
        <v>0</v>
      </c>
      <c r="M171" s="70">
        <f t="shared" ref="M171:R171" si="221">SUM(M172:M173)</f>
        <v>0</v>
      </c>
      <c r="N171" s="136">
        <f t="shared" si="221"/>
        <v>0</v>
      </c>
      <c r="O171" s="70">
        <f t="shared" si="221"/>
        <v>0</v>
      </c>
      <c r="P171" s="70">
        <f t="shared" si="221"/>
        <v>0</v>
      </c>
      <c r="Q171" s="70">
        <f t="shared" si="221"/>
        <v>0</v>
      </c>
      <c r="R171" s="70">
        <f t="shared" si="221"/>
        <v>0</v>
      </c>
      <c r="S171" s="34">
        <f t="shared" si="170"/>
        <v>0</v>
      </c>
      <c r="AC171" s="34" t="e">
        <f>#REF!-S171</f>
        <v>#REF!</v>
      </c>
    </row>
    <row r="172" spans="1:29" hidden="1" x14ac:dyDescent="0.2">
      <c r="A172" s="137">
        <v>3237</v>
      </c>
      <c r="B172" s="71" t="s">
        <v>53</v>
      </c>
      <c r="C172" s="72">
        <f>SUM(F172:P172)</f>
        <v>0</v>
      </c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138"/>
      <c r="O172" s="72"/>
      <c r="P172" s="72"/>
      <c r="Q172" s="72"/>
      <c r="R172" s="72"/>
      <c r="S172" s="34">
        <f t="shared" si="170"/>
        <v>0</v>
      </c>
      <c r="AC172" s="34" t="e">
        <f>#REF!-S172</f>
        <v>#REF!</v>
      </c>
    </row>
    <row r="173" spans="1:29" hidden="1" x14ac:dyDescent="0.2">
      <c r="A173" s="137">
        <v>3239</v>
      </c>
      <c r="B173" s="71" t="s">
        <v>55</v>
      </c>
      <c r="C173" s="72">
        <f>SUM(F173:P173)</f>
        <v>0</v>
      </c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138"/>
      <c r="O173" s="72"/>
      <c r="P173" s="72"/>
      <c r="Q173" s="72"/>
      <c r="R173" s="72"/>
      <c r="S173" s="34">
        <f t="shared" si="170"/>
        <v>0</v>
      </c>
      <c r="AC173" s="34" t="e">
        <f>#REF!-S173</f>
        <v>#REF!</v>
      </c>
    </row>
    <row r="174" spans="1:29" s="19" customFormat="1" hidden="1" x14ac:dyDescent="0.2">
      <c r="A174" s="135">
        <v>329</v>
      </c>
      <c r="B174" s="69" t="s">
        <v>31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136"/>
      <c r="O174" s="70"/>
      <c r="P174" s="70"/>
      <c r="Q174" s="70"/>
      <c r="R174" s="70"/>
      <c r="S174" s="34">
        <f t="shared" si="170"/>
        <v>0</v>
      </c>
      <c r="AC174" s="34" t="e">
        <f>#REF!-S174</f>
        <v>#REF!</v>
      </c>
    </row>
    <row r="175" spans="1:29" hidden="1" x14ac:dyDescent="0.2">
      <c r="A175" s="137">
        <v>3299</v>
      </c>
      <c r="B175" s="71" t="s">
        <v>31</v>
      </c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138"/>
      <c r="O175" s="72"/>
      <c r="P175" s="72"/>
      <c r="Q175" s="72"/>
      <c r="R175" s="72"/>
      <c r="S175" s="34">
        <f t="shared" si="170"/>
        <v>0</v>
      </c>
      <c r="AC175" s="34" t="e">
        <f>#REF!-S175</f>
        <v>#REF!</v>
      </c>
    </row>
    <row r="176" spans="1:29" s="19" customFormat="1" ht="18.75" customHeight="1" x14ac:dyDescent="0.2">
      <c r="A176" s="129" t="s">
        <v>138</v>
      </c>
      <c r="B176" s="62" t="s">
        <v>125</v>
      </c>
      <c r="C176" s="64">
        <f>C177</f>
        <v>0</v>
      </c>
      <c r="D176" s="64">
        <v>105524</v>
      </c>
      <c r="E176" s="64">
        <v>105524</v>
      </c>
      <c r="F176" s="64">
        <f t="shared" ref="F176:P177" si="222">F177</f>
        <v>85523.89</v>
      </c>
      <c r="G176" s="64">
        <f t="shared" si="222"/>
        <v>0</v>
      </c>
      <c r="H176" s="64">
        <f t="shared" si="222"/>
        <v>20000</v>
      </c>
      <c r="I176" s="64">
        <f t="shared" si="222"/>
        <v>0</v>
      </c>
      <c r="J176" s="64">
        <f t="shared" si="222"/>
        <v>0</v>
      </c>
      <c r="K176" s="64">
        <f t="shared" si="222"/>
        <v>0</v>
      </c>
      <c r="L176" s="64">
        <f t="shared" si="222"/>
        <v>0</v>
      </c>
      <c r="M176" s="64">
        <f t="shared" si="222"/>
        <v>0</v>
      </c>
      <c r="N176" s="130">
        <f t="shared" si="222"/>
        <v>0</v>
      </c>
      <c r="O176" s="64">
        <f t="shared" si="222"/>
        <v>0</v>
      </c>
      <c r="P176" s="64">
        <f t="shared" si="222"/>
        <v>0</v>
      </c>
      <c r="Q176" s="64">
        <f>C176</f>
        <v>0</v>
      </c>
      <c r="R176" s="64">
        <f>C176</f>
        <v>0</v>
      </c>
      <c r="S176" s="34">
        <f t="shared" si="170"/>
        <v>105523.89</v>
      </c>
      <c r="AC176" s="34" t="e">
        <f>#REF!-S176</f>
        <v>#REF!</v>
      </c>
    </row>
    <row r="177" spans="1:29" s="19" customFormat="1" ht="13.5" customHeight="1" x14ac:dyDescent="0.2">
      <c r="A177" s="131">
        <v>3</v>
      </c>
      <c r="B177" s="65" t="s">
        <v>23</v>
      </c>
      <c r="C177" s="66">
        <f>C178</f>
        <v>0</v>
      </c>
      <c r="D177" s="66">
        <v>105524</v>
      </c>
      <c r="E177" s="66">
        <v>105524</v>
      </c>
      <c r="F177" s="66">
        <f t="shared" si="222"/>
        <v>85523.89</v>
      </c>
      <c r="G177" s="66">
        <f t="shared" si="222"/>
        <v>0</v>
      </c>
      <c r="H177" s="66">
        <f t="shared" si="222"/>
        <v>20000</v>
      </c>
      <c r="I177" s="66">
        <v>0</v>
      </c>
      <c r="J177" s="66">
        <f t="shared" si="222"/>
        <v>0</v>
      </c>
      <c r="K177" s="66">
        <f t="shared" si="222"/>
        <v>0</v>
      </c>
      <c r="L177" s="66">
        <f t="shared" si="222"/>
        <v>0</v>
      </c>
      <c r="M177" s="66">
        <f t="shared" si="222"/>
        <v>0</v>
      </c>
      <c r="N177" s="132">
        <f t="shared" si="222"/>
        <v>0</v>
      </c>
      <c r="O177" s="66">
        <f t="shared" si="222"/>
        <v>0</v>
      </c>
      <c r="P177" s="66">
        <f t="shared" si="222"/>
        <v>0</v>
      </c>
      <c r="Q177" s="66">
        <f>C177</f>
        <v>0</v>
      </c>
      <c r="R177" s="66">
        <f>C177</f>
        <v>0</v>
      </c>
      <c r="S177" s="34">
        <f t="shared" si="170"/>
        <v>105523.89</v>
      </c>
      <c r="AC177" s="34" t="e">
        <f>#REF!-S177</f>
        <v>#REF!</v>
      </c>
    </row>
    <row r="178" spans="1:29" s="19" customFormat="1" ht="13.5" customHeight="1" x14ac:dyDescent="0.2">
      <c r="A178" s="133">
        <v>32</v>
      </c>
      <c r="B178" s="67" t="s">
        <v>27</v>
      </c>
      <c r="C178" s="68">
        <f>C179+C181+C184</f>
        <v>0</v>
      </c>
      <c r="D178" s="68">
        <v>105524</v>
      </c>
      <c r="E178" s="68">
        <v>105524</v>
      </c>
      <c r="F178" s="68">
        <f t="shared" ref="F178:P178" si="223">F179+F181+F184</f>
        <v>85523.89</v>
      </c>
      <c r="G178" s="68">
        <f t="shared" si="223"/>
        <v>0</v>
      </c>
      <c r="H178" s="68">
        <f t="shared" si="223"/>
        <v>20000</v>
      </c>
      <c r="I178" s="68">
        <f t="shared" si="223"/>
        <v>0</v>
      </c>
      <c r="J178" s="68">
        <f t="shared" si="223"/>
        <v>0</v>
      </c>
      <c r="K178" s="68">
        <f t="shared" si="223"/>
        <v>0</v>
      </c>
      <c r="L178" s="68">
        <f t="shared" si="223"/>
        <v>0</v>
      </c>
      <c r="M178" s="68">
        <f t="shared" si="223"/>
        <v>0</v>
      </c>
      <c r="N178" s="134">
        <f t="shared" si="223"/>
        <v>0</v>
      </c>
      <c r="O178" s="68">
        <f t="shared" si="223"/>
        <v>0</v>
      </c>
      <c r="P178" s="68">
        <f t="shared" si="223"/>
        <v>0</v>
      </c>
      <c r="Q178" s="68">
        <f>C178</f>
        <v>0</v>
      </c>
      <c r="R178" s="68">
        <f>C178</f>
        <v>0</v>
      </c>
      <c r="S178" s="34">
        <f t="shared" si="170"/>
        <v>105523.89</v>
      </c>
      <c r="AC178" s="34" t="e">
        <f>#REF!-S178</f>
        <v>#REF!</v>
      </c>
    </row>
    <row r="179" spans="1:29" s="19" customFormat="1" ht="13.5" customHeight="1" x14ac:dyDescent="0.2">
      <c r="A179" s="135">
        <v>322</v>
      </c>
      <c r="B179" s="69" t="s">
        <v>29</v>
      </c>
      <c r="C179" s="70">
        <v>0</v>
      </c>
      <c r="D179" s="70">
        <v>0</v>
      </c>
      <c r="E179" s="70">
        <v>0</v>
      </c>
      <c r="F179" s="70">
        <f>SUM(F180:F180)</f>
        <v>0</v>
      </c>
      <c r="G179" s="70">
        <f>SUM(G180:G180)</f>
        <v>0</v>
      </c>
      <c r="H179" s="70">
        <f t="shared" ref="H179:R179" si="224">SUM(H180:H180)</f>
        <v>0</v>
      </c>
      <c r="I179" s="70">
        <f t="shared" si="224"/>
        <v>0</v>
      </c>
      <c r="J179" s="70">
        <f t="shared" si="224"/>
        <v>0</v>
      </c>
      <c r="K179" s="70">
        <f t="shared" si="224"/>
        <v>0</v>
      </c>
      <c r="L179" s="70">
        <f t="shared" si="224"/>
        <v>0</v>
      </c>
      <c r="M179" s="70">
        <f t="shared" si="224"/>
        <v>0</v>
      </c>
      <c r="N179" s="136">
        <f t="shared" si="224"/>
        <v>0</v>
      </c>
      <c r="O179" s="70">
        <f t="shared" si="224"/>
        <v>0</v>
      </c>
      <c r="P179" s="70">
        <f t="shared" si="224"/>
        <v>0</v>
      </c>
      <c r="Q179" s="70">
        <f t="shared" si="224"/>
        <v>0</v>
      </c>
      <c r="R179" s="70">
        <f t="shared" si="224"/>
        <v>0</v>
      </c>
      <c r="S179" s="34">
        <f t="shared" si="170"/>
        <v>0</v>
      </c>
      <c r="AC179" s="34" t="e">
        <f>#REF!-S179</f>
        <v>#REF!</v>
      </c>
    </row>
    <row r="180" spans="1:29" ht="13.5" customHeight="1" x14ac:dyDescent="0.2">
      <c r="A180" s="137">
        <v>3221</v>
      </c>
      <c r="B180" s="71" t="s">
        <v>73</v>
      </c>
      <c r="C180" s="72"/>
      <c r="D180" s="183">
        <v>0</v>
      </c>
      <c r="E180" s="72">
        <v>0</v>
      </c>
      <c r="F180" s="72"/>
      <c r="G180" s="72"/>
      <c r="H180" s="72"/>
      <c r="I180" s="72"/>
      <c r="J180" s="72"/>
      <c r="K180" s="72"/>
      <c r="L180" s="72"/>
      <c r="M180" s="72"/>
      <c r="N180" s="138"/>
      <c r="O180" s="72"/>
      <c r="P180" s="72"/>
      <c r="Q180" s="72"/>
      <c r="R180" s="72"/>
      <c r="S180" s="34">
        <f t="shared" si="170"/>
        <v>0</v>
      </c>
      <c r="AC180" s="34" t="e">
        <f>#REF!-S180</f>
        <v>#REF!</v>
      </c>
    </row>
    <row r="181" spans="1:29" s="19" customFormat="1" ht="13.5" hidden="1" customHeight="1" x14ac:dyDescent="0.2">
      <c r="A181" s="135">
        <v>323</v>
      </c>
      <c r="B181" s="69" t="s">
        <v>30</v>
      </c>
      <c r="C181" s="70">
        <f>SUM(C182:C183)</f>
        <v>0</v>
      </c>
      <c r="D181" s="64">
        <v>20000</v>
      </c>
      <c r="E181" s="70">
        <f t="shared" ref="E181" si="225">SUM(E182:E183)</f>
        <v>0</v>
      </c>
      <c r="F181" s="70">
        <f>SUM(F182:F183)</f>
        <v>0</v>
      </c>
      <c r="G181" s="70">
        <f>SUM(G182:G183)</f>
        <v>0</v>
      </c>
      <c r="H181" s="70">
        <f t="shared" ref="H181:R181" si="226">SUM(H182:H183)</f>
        <v>0</v>
      </c>
      <c r="I181" s="70">
        <f t="shared" si="226"/>
        <v>0</v>
      </c>
      <c r="J181" s="70">
        <f t="shared" si="226"/>
        <v>0</v>
      </c>
      <c r="K181" s="70">
        <f t="shared" si="226"/>
        <v>0</v>
      </c>
      <c r="L181" s="70">
        <f t="shared" si="226"/>
        <v>0</v>
      </c>
      <c r="M181" s="70">
        <f t="shared" si="226"/>
        <v>0</v>
      </c>
      <c r="N181" s="136">
        <f t="shared" si="226"/>
        <v>0</v>
      </c>
      <c r="O181" s="70">
        <f t="shared" si="226"/>
        <v>0</v>
      </c>
      <c r="P181" s="70">
        <f t="shared" si="226"/>
        <v>0</v>
      </c>
      <c r="Q181" s="70">
        <f t="shared" si="226"/>
        <v>0</v>
      </c>
      <c r="R181" s="70">
        <f t="shared" si="226"/>
        <v>0</v>
      </c>
      <c r="S181" s="34">
        <f t="shared" si="170"/>
        <v>0</v>
      </c>
      <c r="AC181" s="34" t="e">
        <f>#REF!-S181</f>
        <v>#REF!</v>
      </c>
    </row>
    <row r="182" spans="1:29" ht="13.5" hidden="1" customHeight="1" x14ac:dyDescent="0.2">
      <c r="A182" s="137">
        <v>3237</v>
      </c>
      <c r="B182" s="71" t="s">
        <v>53</v>
      </c>
      <c r="C182" s="72">
        <f>SUM(F182:P182)</f>
        <v>0</v>
      </c>
      <c r="D182" s="64">
        <v>20000</v>
      </c>
      <c r="E182" s="72"/>
      <c r="F182" s="72"/>
      <c r="G182" s="72"/>
      <c r="H182" s="72"/>
      <c r="I182" s="72"/>
      <c r="J182" s="72"/>
      <c r="K182" s="72"/>
      <c r="L182" s="72"/>
      <c r="M182" s="72"/>
      <c r="N182" s="138"/>
      <c r="O182" s="72"/>
      <c r="P182" s="72"/>
      <c r="Q182" s="72"/>
      <c r="R182" s="72"/>
      <c r="S182" s="34">
        <f t="shared" si="170"/>
        <v>0</v>
      </c>
      <c r="AC182" s="34" t="e">
        <f>#REF!-S182</f>
        <v>#REF!</v>
      </c>
    </row>
    <row r="183" spans="1:29" ht="13.5" hidden="1" customHeight="1" x14ac:dyDescent="0.2">
      <c r="A183" s="137">
        <v>3239</v>
      </c>
      <c r="B183" s="71" t="s">
        <v>55</v>
      </c>
      <c r="C183" s="72">
        <f>SUM(F183:P183)</f>
        <v>0</v>
      </c>
      <c r="D183" s="64">
        <v>20000</v>
      </c>
      <c r="E183" s="72"/>
      <c r="F183" s="72"/>
      <c r="G183" s="72"/>
      <c r="H183" s="72"/>
      <c r="I183" s="72"/>
      <c r="J183" s="72"/>
      <c r="K183" s="72"/>
      <c r="L183" s="72"/>
      <c r="M183" s="72"/>
      <c r="N183" s="138"/>
      <c r="O183" s="72"/>
      <c r="P183" s="72"/>
      <c r="Q183" s="72"/>
      <c r="R183" s="72"/>
      <c r="S183" s="34">
        <f t="shared" si="170"/>
        <v>0</v>
      </c>
      <c r="AC183" s="34" t="e">
        <f>#REF!-S183</f>
        <v>#REF!</v>
      </c>
    </row>
    <row r="184" spans="1:29" s="19" customFormat="1" ht="13.5" customHeight="1" x14ac:dyDescent="0.2">
      <c r="A184" s="135">
        <v>329</v>
      </c>
      <c r="B184" s="69" t="s">
        <v>31</v>
      </c>
      <c r="C184" s="70">
        <f>SUM(C185:C185)</f>
        <v>0</v>
      </c>
      <c r="D184" s="70">
        <v>105524</v>
      </c>
      <c r="E184" s="70">
        <v>105524</v>
      </c>
      <c r="F184" s="70">
        <f>SUM(F185:F185)</f>
        <v>85523.89</v>
      </c>
      <c r="G184" s="70">
        <f>SUM(G185:G185)</f>
        <v>0</v>
      </c>
      <c r="H184" s="70">
        <f t="shared" ref="H184:R184" si="227">SUM(H185:H185)</f>
        <v>20000</v>
      </c>
      <c r="I184" s="70">
        <f t="shared" si="227"/>
        <v>0</v>
      </c>
      <c r="J184" s="70">
        <f t="shared" si="227"/>
        <v>0</v>
      </c>
      <c r="K184" s="70">
        <f t="shared" si="227"/>
        <v>0</v>
      </c>
      <c r="L184" s="70">
        <f t="shared" si="227"/>
        <v>0</v>
      </c>
      <c r="M184" s="70">
        <f t="shared" si="227"/>
        <v>0</v>
      </c>
      <c r="N184" s="136">
        <f t="shared" si="227"/>
        <v>0</v>
      </c>
      <c r="O184" s="70">
        <f t="shared" si="227"/>
        <v>0</v>
      </c>
      <c r="P184" s="70">
        <f t="shared" si="227"/>
        <v>0</v>
      </c>
      <c r="Q184" s="70">
        <f t="shared" si="227"/>
        <v>0</v>
      </c>
      <c r="R184" s="70">
        <f t="shared" si="227"/>
        <v>0</v>
      </c>
      <c r="S184" s="34">
        <f t="shared" si="170"/>
        <v>105523.89</v>
      </c>
      <c r="AC184" s="34" t="e">
        <f>#REF!-S184</f>
        <v>#REF!</v>
      </c>
    </row>
    <row r="185" spans="1:29" ht="13.5" customHeight="1" x14ac:dyDescent="0.2">
      <c r="A185" s="137">
        <v>3299</v>
      </c>
      <c r="B185" s="71" t="s">
        <v>31</v>
      </c>
      <c r="C185" s="72">
        <v>0</v>
      </c>
      <c r="D185" s="183">
        <v>105524</v>
      </c>
      <c r="E185" s="72">
        <v>105524</v>
      </c>
      <c r="F185" s="72">
        <v>85523.89</v>
      </c>
      <c r="G185" s="72"/>
      <c r="H185" s="72">
        <v>20000</v>
      </c>
      <c r="I185" s="72">
        <v>0</v>
      </c>
      <c r="J185" s="72"/>
      <c r="K185" s="72"/>
      <c r="L185" s="72"/>
      <c r="M185" s="72"/>
      <c r="N185" s="138"/>
      <c r="O185" s="72"/>
      <c r="P185" s="72"/>
      <c r="Q185" s="72"/>
      <c r="R185" s="72"/>
      <c r="S185" s="34">
        <f t="shared" si="170"/>
        <v>105523.89</v>
      </c>
      <c r="AC185" s="34" t="e">
        <f>#REF!-S185</f>
        <v>#REF!</v>
      </c>
    </row>
    <row r="186" spans="1:29" s="19" customFormat="1" ht="18.75" customHeight="1" x14ac:dyDescent="0.2">
      <c r="A186" s="129" t="s">
        <v>128</v>
      </c>
      <c r="B186" s="62" t="s">
        <v>129</v>
      </c>
      <c r="C186" s="64">
        <f>C187</f>
        <v>0</v>
      </c>
      <c r="D186" s="64"/>
      <c r="E186" s="64">
        <v>0</v>
      </c>
      <c r="F186" s="64">
        <f>F18</f>
        <v>0</v>
      </c>
      <c r="G186" s="64">
        <v>0</v>
      </c>
      <c r="H186" s="64">
        <f t="shared" ref="E186:P187" si="228">H187</f>
        <v>0</v>
      </c>
      <c r="I186" s="64">
        <v>0</v>
      </c>
      <c r="J186" s="64">
        <f t="shared" si="228"/>
        <v>0</v>
      </c>
      <c r="K186" s="64">
        <f t="shared" si="228"/>
        <v>0</v>
      </c>
      <c r="L186" s="64">
        <f t="shared" si="228"/>
        <v>0</v>
      </c>
      <c r="M186" s="64">
        <v>0</v>
      </c>
      <c r="N186" s="130">
        <f t="shared" si="228"/>
        <v>0</v>
      </c>
      <c r="O186" s="64">
        <f t="shared" si="228"/>
        <v>0</v>
      </c>
      <c r="P186" s="64">
        <f t="shared" si="228"/>
        <v>0</v>
      </c>
      <c r="Q186" s="64">
        <f>C186</f>
        <v>0</v>
      </c>
      <c r="R186" s="64">
        <f>C186</f>
        <v>0</v>
      </c>
      <c r="S186" s="34">
        <f t="shared" ref="S186:S189" si="229">SUM(F186:N186)</f>
        <v>0</v>
      </c>
      <c r="AC186" s="34" t="e">
        <f>#REF!-S186</f>
        <v>#REF!</v>
      </c>
    </row>
    <row r="187" spans="1:29" s="19" customFormat="1" ht="13.5" customHeight="1" x14ac:dyDescent="0.2">
      <c r="A187" s="131">
        <v>3</v>
      </c>
      <c r="B187" s="65" t="s">
        <v>23</v>
      </c>
      <c r="C187" s="66">
        <f>C188</f>
        <v>0</v>
      </c>
      <c r="D187" s="66"/>
      <c r="E187" s="66">
        <f t="shared" si="228"/>
        <v>0</v>
      </c>
      <c r="F187" s="66">
        <f t="shared" si="228"/>
        <v>0</v>
      </c>
      <c r="G187" s="66">
        <f t="shared" si="228"/>
        <v>0</v>
      </c>
      <c r="H187" s="66">
        <v>0</v>
      </c>
      <c r="I187" s="66">
        <v>0</v>
      </c>
      <c r="J187" s="66">
        <f t="shared" si="228"/>
        <v>0</v>
      </c>
      <c r="K187" s="66">
        <f t="shared" si="228"/>
        <v>0</v>
      </c>
      <c r="L187" s="66">
        <v>0</v>
      </c>
      <c r="M187" s="66">
        <v>0</v>
      </c>
      <c r="N187" s="132">
        <f t="shared" si="228"/>
        <v>0</v>
      </c>
      <c r="O187" s="66">
        <f t="shared" si="228"/>
        <v>0</v>
      </c>
      <c r="P187" s="66">
        <f t="shared" si="228"/>
        <v>0</v>
      </c>
      <c r="Q187" s="66">
        <f>C187</f>
        <v>0</v>
      </c>
      <c r="R187" s="66">
        <f>C187</f>
        <v>0</v>
      </c>
      <c r="S187" s="34">
        <f t="shared" si="229"/>
        <v>0</v>
      </c>
      <c r="AC187" s="34" t="e">
        <f>#REF!-S187</f>
        <v>#REF!</v>
      </c>
    </row>
    <row r="188" spans="1:29" s="19" customFormat="1" ht="30.75" customHeight="1" x14ac:dyDescent="0.2">
      <c r="A188" s="133">
        <v>37</v>
      </c>
      <c r="B188" s="67" t="s">
        <v>132</v>
      </c>
      <c r="C188" s="68">
        <f>C189</f>
        <v>0</v>
      </c>
      <c r="D188" s="68"/>
      <c r="E188" s="68">
        <v>0</v>
      </c>
      <c r="F188" s="68">
        <v>0</v>
      </c>
      <c r="G188" s="68">
        <f>G189+G203+G205</f>
        <v>0</v>
      </c>
      <c r="H188" s="68">
        <v>0</v>
      </c>
      <c r="I188" s="68">
        <v>0</v>
      </c>
      <c r="J188" s="68">
        <f>J189+J203+J205</f>
        <v>0</v>
      </c>
      <c r="K188" s="68">
        <f>K189+K203+K205</f>
        <v>0</v>
      </c>
      <c r="L188" s="68">
        <v>0</v>
      </c>
      <c r="M188" s="68">
        <v>0</v>
      </c>
      <c r="N188" s="134">
        <f>N189+N203+N205</f>
        <v>0</v>
      </c>
      <c r="O188" s="68">
        <f>O189+O203+O205</f>
        <v>0</v>
      </c>
      <c r="P188" s="68">
        <f>P189+P203+P205</f>
        <v>0</v>
      </c>
      <c r="Q188" s="68">
        <f>C188</f>
        <v>0</v>
      </c>
      <c r="R188" s="68">
        <f>C188</f>
        <v>0</v>
      </c>
      <c r="S188" s="34">
        <f t="shared" si="229"/>
        <v>0</v>
      </c>
      <c r="AC188" s="34" t="e">
        <f>#REF!-S188</f>
        <v>#REF!</v>
      </c>
    </row>
    <row r="189" spans="1:29" s="19" customFormat="1" ht="13.5" customHeight="1" x14ac:dyDescent="0.2">
      <c r="A189" s="135">
        <v>372</v>
      </c>
      <c r="B189" s="69" t="s">
        <v>133</v>
      </c>
      <c r="C189" s="70">
        <v>0</v>
      </c>
      <c r="D189" s="70"/>
      <c r="E189" s="70">
        <f>SUM(E190:E190)</f>
        <v>0</v>
      </c>
      <c r="F189" s="70">
        <f>SUM(F190:F190)</f>
        <v>0</v>
      </c>
      <c r="G189" s="70">
        <f>SUM(G190:G190)</f>
        <v>0</v>
      </c>
      <c r="H189" s="70">
        <f t="shared" ref="H189:R189" si="230">SUM(H190:H190)</f>
        <v>0</v>
      </c>
      <c r="I189" s="70">
        <f t="shared" si="230"/>
        <v>0</v>
      </c>
      <c r="J189" s="70">
        <f t="shared" si="230"/>
        <v>0</v>
      </c>
      <c r="K189" s="70">
        <f t="shared" si="230"/>
        <v>0</v>
      </c>
      <c r="L189" s="70">
        <f t="shared" si="230"/>
        <v>0</v>
      </c>
      <c r="M189" s="70">
        <f t="shared" si="230"/>
        <v>0</v>
      </c>
      <c r="N189" s="136">
        <f t="shared" si="230"/>
        <v>0</v>
      </c>
      <c r="O189" s="70">
        <f t="shared" si="230"/>
        <v>0</v>
      </c>
      <c r="P189" s="70">
        <f t="shared" si="230"/>
        <v>0</v>
      </c>
      <c r="Q189" s="70">
        <f t="shared" si="230"/>
        <v>0</v>
      </c>
      <c r="R189" s="70">
        <f t="shared" si="230"/>
        <v>0</v>
      </c>
      <c r="S189" s="34">
        <f t="shared" si="229"/>
        <v>0</v>
      </c>
      <c r="AC189" s="34" t="e">
        <f>#REF!-S189</f>
        <v>#REF!</v>
      </c>
    </row>
    <row r="190" spans="1:29" ht="24" customHeight="1" x14ac:dyDescent="0.2">
      <c r="A190" s="137">
        <v>3723</v>
      </c>
      <c r="B190" s="71" t="s">
        <v>130</v>
      </c>
      <c r="C190" s="72">
        <v>0</v>
      </c>
      <c r="D190" s="72"/>
      <c r="E190" s="72">
        <v>0</v>
      </c>
      <c r="F190" s="72">
        <v>0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  <c r="N190" s="138">
        <v>0</v>
      </c>
      <c r="O190" s="72"/>
      <c r="P190" s="72"/>
      <c r="Q190" s="72"/>
      <c r="R190" s="72"/>
      <c r="S190" s="34"/>
      <c r="AC190" s="34"/>
    </row>
    <row r="191" spans="1:29" ht="26.25" customHeight="1" x14ac:dyDescent="0.2">
      <c r="A191" s="137">
        <v>3723</v>
      </c>
      <c r="B191" s="71" t="s">
        <v>131</v>
      </c>
      <c r="C191" s="72">
        <v>0</v>
      </c>
      <c r="D191" s="72"/>
      <c r="E191" s="72">
        <v>0</v>
      </c>
      <c r="F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138">
        <v>0</v>
      </c>
      <c r="O191" s="72"/>
      <c r="P191" s="72"/>
      <c r="Q191" s="72"/>
      <c r="R191" s="72"/>
      <c r="S191" s="34"/>
      <c r="AC191" s="34"/>
    </row>
    <row r="192" spans="1:29" s="19" customFormat="1" ht="18.75" customHeight="1" x14ac:dyDescent="0.2">
      <c r="A192" s="129" t="s">
        <v>151</v>
      </c>
      <c r="B192" s="62" t="s">
        <v>152</v>
      </c>
      <c r="C192" s="64">
        <f>C193</f>
        <v>0</v>
      </c>
      <c r="D192" s="64">
        <v>75600</v>
      </c>
      <c r="E192" s="64">
        <v>75600</v>
      </c>
      <c r="F192" s="64">
        <f t="shared" ref="F192:P192" si="231">F193</f>
        <v>0</v>
      </c>
      <c r="G192" s="64">
        <f t="shared" si="231"/>
        <v>0</v>
      </c>
      <c r="H192" s="64">
        <f>SUM(H193+H197)</f>
        <v>75600</v>
      </c>
      <c r="I192" s="64">
        <v>0</v>
      </c>
      <c r="J192" s="64">
        <f t="shared" si="231"/>
        <v>0</v>
      </c>
      <c r="K192" s="64">
        <f t="shared" si="231"/>
        <v>0</v>
      </c>
      <c r="L192" s="64">
        <f t="shared" si="231"/>
        <v>0</v>
      </c>
      <c r="M192" s="64">
        <f t="shared" si="231"/>
        <v>0</v>
      </c>
      <c r="N192" s="130">
        <f t="shared" si="231"/>
        <v>0</v>
      </c>
      <c r="O192" s="64">
        <f t="shared" si="231"/>
        <v>0</v>
      </c>
      <c r="P192" s="64">
        <f t="shared" si="231"/>
        <v>0</v>
      </c>
      <c r="Q192" s="64">
        <f>C192</f>
        <v>0</v>
      </c>
      <c r="R192" s="64">
        <f>C192</f>
        <v>0</v>
      </c>
      <c r="S192" s="34">
        <f t="shared" ref="S192:S195" si="232">SUM(F192:N192)</f>
        <v>75600</v>
      </c>
      <c r="AC192" s="34" t="e">
        <f>#REF!-S192</f>
        <v>#REF!</v>
      </c>
    </row>
    <row r="193" spans="1:29" s="19" customFormat="1" ht="13.5" customHeight="1" x14ac:dyDescent="0.2">
      <c r="A193" s="131">
        <v>4</v>
      </c>
      <c r="B193" s="65" t="s">
        <v>35</v>
      </c>
      <c r="C193" s="66">
        <f>C194</f>
        <v>0</v>
      </c>
      <c r="D193" s="182">
        <v>25600</v>
      </c>
      <c r="E193" s="66">
        <f t="shared" ref="E193:E194" si="233">SUM(E194:E194)</f>
        <v>25600</v>
      </c>
      <c r="F193" s="66">
        <f t="shared" ref="F193:P193" si="234">F194</f>
        <v>0</v>
      </c>
      <c r="G193" s="66">
        <f t="shared" si="234"/>
        <v>0</v>
      </c>
      <c r="H193" s="66">
        <f t="shared" si="234"/>
        <v>25600</v>
      </c>
      <c r="I193" s="66">
        <v>0</v>
      </c>
      <c r="J193" s="66">
        <f t="shared" si="234"/>
        <v>0</v>
      </c>
      <c r="K193" s="66">
        <f t="shared" si="234"/>
        <v>0</v>
      </c>
      <c r="L193" s="66">
        <v>0</v>
      </c>
      <c r="M193" s="66">
        <f t="shared" si="234"/>
        <v>0</v>
      </c>
      <c r="N193" s="132">
        <f t="shared" si="234"/>
        <v>0</v>
      </c>
      <c r="O193" s="66">
        <f t="shared" si="234"/>
        <v>0</v>
      </c>
      <c r="P193" s="66">
        <f t="shared" si="234"/>
        <v>0</v>
      </c>
      <c r="Q193" s="66">
        <f>C193</f>
        <v>0</v>
      </c>
      <c r="R193" s="66">
        <f>C193</f>
        <v>0</v>
      </c>
      <c r="S193" s="34">
        <f t="shared" si="232"/>
        <v>25600</v>
      </c>
      <c r="AC193" s="34" t="e">
        <f>#REF!-S193</f>
        <v>#REF!</v>
      </c>
    </row>
    <row r="194" spans="1:29" s="19" customFormat="1" ht="30.75" customHeight="1" x14ac:dyDescent="0.2">
      <c r="A194" s="133">
        <v>42</v>
      </c>
      <c r="B194" s="67" t="s">
        <v>36</v>
      </c>
      <c r="C194" s="68">
        <f>C195</f>
        <v>0</v>
      </c>
      <c r="D194" s="181">
        <v>25600</v>
      </c>
      <c r="E194" s="68">
        <f t="shared" si="233"/>
        <v>25600</v>
      </c>
      <c r="F194" s="68">
        <f>F195+F209+F212</f>
        <v>0</v>
      </c>
      <c r="G194" s="68">
        <f>G195+G209+G212</f>
        <v>0</v>
      </c>
      <c r="H194" s="68">
        <v>25600</v>
      </c>
      <c r="I194" s="68">
        <v>0</v>
      </c>
      <c r="J194" s="68">
        <f>J195+J209+J212</f>
        <v>0</v>
      </c>
      <c r="K194" s="68">
        <f>K195+K209+K212</f>
        <v>0</v>
      </c>
      <c r="L194" s="68">
        <v>0</v>
      </c>
      <c r="M194" s="68">
        <f>M195+M209+M212</f>
        <v>0</v>
      </c>
      <c r="N194" s="134">
        <f>N195+N209+N212</f>
        <v>0</v>
      </c>
      <c r="O194" s="68">
        <f>O195+O209+O212</f>
        <v>0</v>
      </c>
      <c r="P194" s="68">
        <f>P195+P209+P212</f>
        <v>0</v>
      </c>
      <c r="Q194" s="68">
        <f>C194</f>
        <v>0</v>
      </c>
      <c r="R194" s="68">
        <f>C194</f>
        <v>0</v>
      </c>
      <c r="S194" s="34">
        <f t="shared" si="232"/>
        <v>25600</v>
      </c>
      <c r="AC194" s="34" t="e">
        <f>#REF!-S194</f>
        <v>#REF!</v>
      </c>
    </row>
    <row r="195" spans="1:29" s="19" customFormat="1" ht="13.5" customHeight="1" x14ac:dyDescent="0.2">
      <c r="A195" s="135">
        <v>422</v>
      </c>
      <c r="B195" s="69" t="s">
        <v>34</v>
      </c>
      <c r="C195" s="70">
        <v>0</v>
      </c>
      <c r="D195" s="169">
        <v>25600</v>
      </c>
      <c r="E195" s="70">
        <f>SUM(E196:E196)</f>
        <v>25600</v>
      </c>
      <c r="F195" s="70">
        <f>SUM(F196:F196)</f>
        <v>0</v>
      </c>
      <c r="G195" s="70">
        <f>SUM(G196:G196)</f>
        <v>0</v>
      </c>
      <c r="H195" s="70">
        <f t="shared" ref="H195:R195" si="235">SUM(H196:H196)</f>
        <v>25600</v>
      </c>
      <c r="I195" s="70">
        <f t="shared" si="235"/>
        <v>0</v>
      </c>
      <c r="J195" s="70">
        <f t="shared" si="235"/>
        <v>0</v>
      </c>
      <c r="K195" s="70">
        <f t="shared" si="235"/>
        <v>0</v>
      </c>
      <c r="L195" s="70">
        <f t="shared" si="235"/>
        <v>0</v>
      </c>
      <c r="M195" s="70">
        <f t="shared" si="235"/>
        <v>0</v>
      </c>
      <c r="N195" s="136">
        <f t="shared" si="235"/>
        <v>0</v>
      </c>
      <c r="O195" s="70">
        <f t="shared" si="235"/>
        <v>0</v>
      </c>
      <c r="P195" s="70">
        <f t="shared" si="235"/>
        <v>0</v>
      </c>
      <c r="Q195" s="70">
        <f t="shared" si="235"/>
        <v>0</v>
      </c>
      <c r="R195" s="70">
        <f t="shared" si="235"/>
        <v>0</v>
      </c>
      <c r="S195" s="34">
        <f t="shared" si="232"/>
        <v>25600</v>
      </c>
      <c r="AC195" s="34" t="e">
        <f>#REF!-S195</f>
        <v>#REF!</v>
      </c>
    </row>
    <row r="196" spans="1:29" ht="24" customHeight="1" x14ac:dyDescent="0.2">
      <c r="A196" s="137">
        <v>4227</v>
      </c>
      <c r="B196" s="71" t="s">
        <v>86</v>
      </c>
      <c r="C196" s="72">
        <v>0</v>
      </c>
      <c r="D196" s="72">
        <v>25600</v>
      </c>
      <c r="E196" s="72">
        <v>25600</v>
      </c>
      <c r="F196" s="72">
        <v>0</v>
      </c>
      <c r="G196" s="72">
        <v>0</v>
      </c>
      <c r="H196" s="72">
        <v>25600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138">
        <v>0</v>
      </c>
      <c r="O196" s="72"/>
      <c r="P196" s="72"/>
      <c r="Q196" s="72"/>
      <c r="R196" s="72"/>
      <c r="S196" s="34"/>
      <c r="AC196" s="34"/>
    </row>
    <row r="197" spans="1:29" ht="24" customHeight="1" x14ac:dyDescent="0.2">
      <c r="A197" s="135">
        <v>322</v>
      </c>
      <c r="B197" s="69" t="s">
        <v>29</v>
      </c>
      <c r="C197" s="72">
        <v>0</v>
      </c>
      <c r="D197" s="72">
        <v>50000</v>
      </c>
      <c r="E197" s="72">
        <v>50000</v>
      </c>
      <c r="F197" s="72"/>
      <c r="G197" s="72"/>
      <c r="H197" s="72">
        <v>50000</v>
      </c>
      <c r="I197" s="72"/>
      <c r="J197" s="72"/>
      <c r="K197" s="72"/>
      <c r="L197" s="72"/>
      <c r="M197" s="72"/>
      <c r="N197" s="138"/>
      <c r="O197" s="72"/>
      <c r="P197" s="72"/>
      <c r="Q197" s="72"/>
      <c r="R197" s="72"/>
      <c r="S197" s="34"/>
      <c r="AC197" s="34"/>
    </row>
    <row r="198" spans="1:29" ht="24" customHeight="1" x14ac:dyDescent="0.2">
      <c r="A198" s="137">
        <v>3225</v>
      </c>
      <c r="B198" s="71" t="s">
        <v>50</v>
      </c>
      <c r="C198" s="72">
        <v>0</v>
      </c>
      <c r="D198" s="72">
        <v>50000</v>
      </c>
      <c r="E198" s="72">
        <v>50000</v>
      </c>
      <c r="F198" s="72"/>
      <c r="G198" s="72"/>
      <c r="H198" s="72">
        <v>50000</v>
      </c>
      <c r="I198" s="72"/>
      <c r="J198" s="72"/>
      <c r="K198" s="72"/>
      <c r="L198" s="72"/>
      <c r="M198" s="72"/>
      <c r="N198" s="138"/>
      <c r="O198" s="72"/>
      <c r="P198" s="72"/>
      <c r="Q198" s="72"/>
      <c r="R198" s="72"/>
      <c r="S198" s="34"/>
      <c r="AC198" s="34"/>
    </row>
    <row r="199" spans="1:29" s="19" customFormat="1" ht="18.75" customHeight="1" x14ac:dyDescent="0.2">
      <c r="A199" s="129" t="s">
        <v>146</v>
      </c>
      <c r="B199" s="62" t="s">
        <v>148</v>
      </c>
      <c r="C199" s="64">
        <f>C200</f>
        <v>30000</v>
      </c>
      <c r="D199" s="64">
        <v>465900</v>
      </c>
      <c r="E199" s="64">
        <v>495900</v>
      </c>
      <c r="F199" s="64">
        <v>225900</v>
      </c>
      <c r="G199" s="64">
        <f t="shared" ref="G199:P199" si="236">G200</f>
        <v>0</v>
      </c>
      <c r="H199" s="64">
        <f t="shared" si="236"/>
        <v>250000</v>
      </c>
      <c r="I199" s="64">
        <v>0</v>
      </c>
      <c r="J199" s="64">
        <f t="shared" si="236"/>
        <v>0</v>
      </c>
      <c r="K199" s="64">
        <f t="shared" si="236"/>
        <v>0</v>
      </c>
      <c r="L199" s="64">
        <f t="shared" si="236"/>
        <v>0</v>
      </c>
      <c r="M199" s="64">
        <v>20000</v>
      </c>
      <c r="N199" s="130">
        <f t="shared" si="236"/>
        <v>0</v>
      </c>
      <c r="O199" s="64">
        <f t="shared" si="236"/>
        <v>0</v>
      </c>
      <c r="P199" s="64">
        <f t="shared" si="236"/>
        <v>0</v>
      </c>
      <c r="Q199" s="64">
        <f>C199</f>
        <v>30000</v>
      </c>
      <c r="R199" s="64">
        <f>C199</f>
        <v>30000</v>
      </c>
      <c r="S199" s="34">
        <f t="shared" ref="S199:S200" si="237">SUM(F199:N199)</f>
        <v>495900</v>
      </c>
      <c r="AC199" s="34" t="e">
        <f>#REF!-S199</f>
        <v>#REF!</v>
      </c>
    </row>
    <row r="200" spans="1:29" s="19" customFormat="1" ht="13.5" customHeight="1" x14ac:dyDescent="0.2">
      <c r="A200" s="131">
        <v>3</v>
      </c>
      <c r="B200" s="65" t="s">
        <v>23</v>
      </c>
      <c r="C200" s="66">
        <f>C202</f>
        <v>30000</v>
      </c>
      <c r="D200" s="182">
        <v>465900</v>
      </c>
      <c r="E200" s="66">
        <v>495900</v>
      </c>
      <c r="F200" s="66">
        <f>F202</f>
        <v>225900</v>
      </c>
      <c r="G200" s="66">
        <f>G202</f>
        <v>0</v>
      </c>
      <c r="H200" s="66">
        <f>H202</f>
        <v>250000</v>
      </c>
      <c r="I200" s="66">
        <v>0</v>
      </c>
      <c r="J200" s="66">
        <f>J202</f>
        <v>0</v>
      </c>
      <c r="K200" s="66">
        <f>K202</f>
        <v>0</v>
      </c>
      <c r="L200" s="66">
        <v>0</v>
      </c>
      <c r="M200" s="66">
        <v>20000</v>
      </c>
      <c r="N200" s="132">
        <f>N202</f>
        <v>0</v>
      </c>
      <c r="O200" s="66">
        <f>O202</f>
        <v>0</v>
      </c>
      <c r="P200" s="66">
        <f>P202</f>
        <v>0</v>
      </c>
      <c r="Q200" s="66">
        <f>C200</f>
        <v>30000</v>
      </c>
      <c r="R200" s="66">
        <f>C200</f>
        <v>30000</v>
      </c>
      <c r="S200" s="34">
        <f t="shared" si="237"/>
        <v>495900</v>
      </c>
      <c r="AC200" s="34" t="e">
        <f>#REF!-S200</f>
        <v>#REF!</v>
      </c>
    </row>
    <row r="201" spans="1:29" s="19" customFormat="1" ht="30.75" customHeight="1" x14ac:dyDescent="0.2">
      <c r="A201" s="133">
        <v>37</v>
      </c>
      <c r="B201" s="67" t="s">
        <v>132</v>
      </c>
      <c r="C201" s="68">
        <f>C202</f>
        <v>30000</v>
      </c>
      <c r="D201" s="181">
        <v>465900</v>
      </c>
      <c r="E201" s="68">
        <v>495900</v>
      </c>
      <c r="F201" s="68">
        <f>F202+F214+F216</f>
        <v>225900</v>
      </c>
      <c r="G201" s="68">
        <f>G202+G214+G216</f>
        <v>0</v>
      </c>
      <c r="H201" s="68">
        <v>250000</v>
      </c>
      <c r="I201" s="68">
        <v>0</v>
      </c>
      <c r="J201" s="68">
        <f>J202+J214+J216</f>
        <v>0</v>
      </c>
      <c r="K201" s="68">
        <f>K202+K214+K216</f>
        <v>0</v>
      </c>
      <c r="L201" s="68">
        <v>0</v>
      </c>
      <c r="M201" s="68">
        <v>20000</v>
      </c>
      <c r="N201" s="134">
        <f>N202+N214+N216</f>
        <v>0</v>
      </c>
      <c r="O201" s="68">
        <f>O202+O214+O216</f>
        <v>0</v>
      </c>
      <c r="P201" s="68">
        <f>P202+P214+P216</f>
        <v>0</v>
      </c>
      <c r="Q201" s="68">
        <f>C201</f>
        <v>30000</v>
      </c>
      <c r="R201" s="68">
        <f>C201</f>
        <v>30000</v>
      </c>
      <c r="S201" s="34">
        <f t="shared" ref="S201:S202" si="238">SUM(F201:N201)</f>
        <v>495900</v>
      </c>
      <c r="AC201" s="34" t="e">
        <f>#REF!-S201</f>
        <v>#REF!</v>
      </c>
    </row>
    <row r="202" spans="1:29" s="19" customFormat="1" ht="13.5" customHeight="1" x14ac:dyDescent="0.2">
      <c r="A202" s="135">
        <v>372</v>
      </c>
      <c r="B202" s="69" t="s">
        <v>133</v>
      </c>
      <c r="C202" s="70">
        <f>C203+C215</f>
        <v>30000</v>
      </c>
      <c r="D202" s="169">
        <v>465900</v>
      </c>
      <c r="E202" s="70">
        <f>SUM(E203:E203)</f>
        <v>495900</v>
      </c>
      <c r="F202" s="70">
        <f>SUM(F203:F203)</f>
        <v>225900</v>
      </c>
      <c r="G202" s="70">
        <f>SUM(G203:G203)</f>
        <v>0</v>
      </c>
      <c r="H202" s="70">
        <f t="shared" ref="H202:R202" si="239">SUM(H203:H203)</f>
        <v>250000</v>
      </c>
      <c r="I202" s="70">
        <f t="shared" si="239"/>
        <v>0</v>
      </c>
      <c r="J202" s="70">
        <f t="shared" si="239"/>
        <v>0</v>
      </c>
      <c r="K202" s="70">
        <f t="shared" si="239"/>
        <v>0</v>
      </c>
      <c r="L202" s="70">
        <f t="shared" si="239"/>
        <v>0</v>
      </c>
      <c r="M202" s="70">
        <v>20000</v>
      </c>
      <c r="N202" s="136">
        <f t="shared" si="239"/>
        <v>0</v>
      </c>
      <c r="O202" s="70">
        <f t="shared" si="239"/>
        <v>0</v>
      </c>
      <c r="P202" s="70">
        <f t="shared" si="239"/>
        <v>0</v>
      </c>
      <c r="Q202" s="70">
        <f t="shared" si="239"/>
        <v>0</v>
      </c>
      <c r="R202" s="70">
        <f t="shared" si="239"/>
        <v>0</v>
      </c>
      <c r="S202" s="34">
        <f t="shared" si="238"/>
        <v>495900</v>
      </c>
      <c r="AC202" s="34" t="e">
        <f>#REF!-S202</f>
        <v>#REF!</v>
      </c>
    </row>
    <row r="203" spans="1:29" ht="26.25" customHeight="1" x14ac:dyDescent="0.2">
      <c r="A203" s="137">
        <v>3722</v>
      </c>
      <c r="B203" s="71" t="s">
        <v>147</v>
      </c>
      <c r="C203" s="72">
        <v>30000</v>
      </c>
      <c r="D203" s="72">
        <v>465900</v>
      </c>
      <c r="E203" s="72">
        <v>495900</v>
      </c>
      <c r="F203" s="72">
        <v>225900</v>
      </c>
      <c r="G203" s="72">
        <v>0</v>
      </c>
      <c r="H203" s="72">
        <v>250000</v>
      </c>
      <c r="I203" s="72">
        <v>0</v>
      </c>
      <c r="J203" s="72">
        <v>0</v>
      </c>
      <c r="K203" s="72">
        <v>0</v>
      </c>
      <c r="L203" s="72">
        <v>0</v>
      </c>
      <c r="M203" s="72">
        <v>20000</v>
      </c>
      <c r="N203" s="138">
        <v>0</v>
      </c>
      <c r="O203" s="72"/>
      <c r="P203" s="72"/>
      <c r="Q203" s="72"/>
      <c r="R203" s="72"/>
      <c r="S203" s="34"/>
      <c r="AC203" s="34"/>
    </row>
    <row r="204" spans="1:29" s="19" customFormat="1" ht="30" customHeight="1" x14ac:dyDescent="0.2">
      <c r="A204" s="139" t="s">
        <v>81</v>
      </c>
      <c r="B204" s="73" t="s">
        <v>89</v>
      </c>
      <c r="C204" s="75">
        <f t="shared" ref="C204:F206" si="240">C205</f>
        <v>147000</v>
      </c>
      <c r="D204" s="75">
        <v>-52500</v>
      </c>
      <c r="E204" s="75">
        <f>SUM(H204+I204+L204)</f>
        <v>94500</v>
      </c>
      <c r="F204" s="75">
        <f t="shared" si="240"/>
        <v>0</v>
      </c>
      <c r="G204" s="75"/>
      <c r="H204" s="75">
        <f t="shared" ref="H204:P206" si="241">H205</f>
        <v>7000</v>
      </c>
      <c r="I204" s="75">
        <f>I205</f>
        <v>69500</v>
      </c>
      <c r="J204" s="75">
        <f t="shared" si="241"/>
        <v>0</v>
      </c>
      <c r="K204" s="75">
        <f t="shared" si="241"/>
        <v>0</v>
      </c>
      <c r="L204" s="75">
        <f t="shared" si="241"/>
        <v>18000</v>
      </c>
      <c r="M204" s="75">
        <f>M205</f>
        <v>0</v>
      </c>
      <c r="N204" s="140">
        <f t="shared" si="241"/>
        <v>0</v>
      </c>
      <c r="O204" s="75">
        <f t="shared" si="241"/>
        <v>0</v>
      </c>
      <c r="P204" s="75">
        <f t="shared" si="241"/>
        <v>0</v>
      </c>
      <c r="Q204" s="75">
        <f>C204</f>
        <v>147000</v>
      </c>
      <c r="R204" s="75">
        <f>C204</f>
        <v>147000</v>
      </c>
      <c r="S204" s="34">
        <f t="shared" si="170"/>
        <v>94500</v>
      </c>
      <c r="AC204" s="34" t="e">
        <f>#REF!-S204</f>
        <v>#REF!</v>
      </c>
    </row>
    <row r="205" spans="1:29" s="19" customFormat="1" ht="18.75" customHeight="1" x14ac:dyDescent="0.2">
      <c r="A205" s="129" t="s">
        <v>139</v>
      </c>
      <c r="B205" s="63" t="s">
        <v>113</v>
      </c>
      <c r="C205" s="64">
        <f t="shared" si="240"/>
        <v>147000</v>
      </c>
      <c r="D205" s="64">
        <v>-52500</v>
      </c>
      <c r="E205" s="64">
        <f t="shared" si="240"/>
        <v>87500</v>
      </c>
      <c r="F205" s="64">
        <f t="shared" si="240"/>
        <v>0</v>
      </c>
      <c r="G205" s="64"/>
      <c r="H205" s="64">
        <f t="shared" si="241"/>
        <v>7000</v>
      </c>
      <c r="I205" s="64">
        <f t="shared" si="241"/>
        <v>69500</v>
      </c>
      <c r="J205" s="64">
        <f t="shared" si="241"/>
        <v>0</v>
      </c>
      <c r="K205" s="64">
        <f t="shared" si="241"/>
        <v>0</v>
      </c>
      <c r="L205" s="64">
        <f t="shared" si="241"/>
        <v>18000</v>
      </c>
      <c r="M205" s="64">
        <f t="shared" si="241"/>
        <v>0</v>
      </c>
      <c r="N205" s="130">
        <f t="shared" si="241"/>
        <v>0</v>
      </c>
      <c r="O205" s="64">
        <f t="shared" si="241"/>
        <v>0</v>
      </c>
      <c r="P205" s="64">
        <f t="shared" si="241"/>
        <v>0</v>
      </c>
      <c r="Q205" s="64">
        <f>C205</f>
        <v>147000</v>
      </c>
      <c r="R205" s="64">
        <f>C205</f>
        <v>147000</v>
      </c>
      <c r="S205" s="34">
        <f t="shared" si="170"/>
        <v>94500</v>
      </c>
      <c r="AC205" s="34" t="e">
        <f>#REF!-S205</f>
        <v>#REF!</v>
      </c>
    </row>
    <row r="206" spans="1:29" s="19" customFormat="1" ht="13.5" customHeight="1" x14ac:dyDescent="0.2">
      <c r="A206" s="131">
        <v>4</v>
      </c>
      <c r="B206" s="65" t="s">
        <v>35</v>
      </c>
      <c r="C206" s="66">
        <f t="shared" si="240"/>
        <v>147000</v>
      </c>
      <c r="D206" s="66">
        <v>-52500</v>
      </c>
      <c r="E206" s="66">
        <f t="shared" si="240"/>
        <v>87500</v>
      </c>
      <c r="F206" s="66">
        <f t="shared" si="240"/>
        <v>0</v>
      </c>
      <c r="G206" s="66"/>
      <c r="H206" s="66">
        <f t="shared" si="241"/>
        <v>7000</v>
      </c>
      <c r="I206" s="66">
        <f t="shared" si="241"/>
        <v>69500</v>
      </c>
      <c r="J206" s="66">
        <f t="shared" si="241"/>
        <v>0</v>
      </c>
      <c r="K206" s="66">
        <f t="shared" si="241"/>
        <v>0</v>
      </c>
      <c r="L206" s="66">
        <f t="shared" si="241"/>
        <v>18000</v>
      </c>
      <c r="M206" s="66">
        <f t="shared" si="241"/>
        <v>0</v>
      </c>
      <c r="N206" s="132">
        <f t="shared" si="241"/>
        <v>0</v>
      </c>
      <c r="O206" s="66">
        <f t="shared" si="241"/>
        <v>0</v>
      </c>
      <c r="P206" s="66">
        <f t="shared" si="241"/>
        <v>0</v>
      </c>
      <c r="Q206" s="66">
        <f>C206</f>
        <v>147000</v>
      </c>
      <c r="R206" s="66">
        <f>C206</f>
        <v>147000</v>
      </c>
      <c r="S206" s="34">
        <f t="shared" si="170"/>
        <v>94500</v>
      </c>
      <c r="AC206" s="34" t="e">
        <f>#REF!-S206</f>
        <v>#REF!</v>
      </c>
    </row>
    <row r="207" spans="1:29" s="19" customFormat="1" ht="13.5" customHeight="1" x14ac:dyDescent="0.2">
      <c r="A207" s="151">
        <v>42</v>
      </c>
      <c r="B207" s="67" t="s">
        <v>36</v>
      </c>
      <c r="C207" s="68">
        <f>C208+C213</f>
        <v>147000</v>
      </c>
      <c r="D207" s="68">
        <v>-52500</v>
      </c>
      <c r="E207" s="68">
        <f>E208+E213</f>
        <v>87500</v>
      </c>
      <c r="F207" s="68">
        <f>F208+F213</f>
        <v>0</v>
      </c>
      <c r="G207" s="68"/>
      <c r="H207" s="68">
        <f t="shared" ref="H207:P207" si="242">H208+H213</f>
        <v>7000</v>
      </c>
      <c r="I207" s="68">
        <f t="shared" si="242"/>
        <v>69500</v>
      </c>
      <c r="J207" s="68">
        <f t="shared" si="242"/>
        <v>0</v>
      </c>
      <c r="K207" s="68">
        <f t="shared" si="242"/>
        <v>0</v>
      </c>
      <c r="L207" s="68">
        <f t="shared" si="242"/>
        <v>18000</v>
      </c>
      <c r="M207" s="68">
        <f t="shared" si="242"/>
        <v>0</v>
      </c>
      <c r="N207" s="134">
        <f t="shared" si="242"/>
        <v>0</v>
      </c>
      <c r="O207" s="68">
        <f t="shared" si="242"/>
        <v>0</v>
      </c>
      <c r="P207" s="68">
        <f t="shared" si="242"/>
        <v>0</v>
      </c>
      <c r="Q207" s="68">
        <f>C207</f>
        <v>147000</v>
      </c>
      <c r="R207" s="68">
        <f>C207</f>
        <v>147000</v>
      </c>
      <c r="S207" s="34">
        <f t="shared" si="170"/>
        <v>94500</v>
      </c>
      <c r="AC207" s="34" t="e">
        <f>#REF!-S207</f>
        <v>#REF!</v>
      </c>
    </row>
    <row r="208" spans="1:29" s="19" customFormat="1" ht="13.5" customHeight="1" x14ac:dyDescent="0.2">
      <c r="A208" s="135">
        <v>422</v>
      </c>
      <c r="B208" s="69" t="s">
        <v>34</v>
      </c>
      <c r="C208" s="70">
        <f>SUM(C209:C212)</f>
        <v>127000</v>
      </c>
      <c r="D208" s="70">
        <v>-49500</v>
      </c>
      <c r="E208" s="70">
        <f>SUM(E209:E212)</f>
        <v>77500</v>
      </c>
      <c r="F208" s="70">
        <f>SUM(F209:F212)</f>
        <v>0</v>
      </c>
      <c r="G208" s="70"/>
      <c r="H208" s="70">
        <f t="shared" ref="H208:R208" si="243">SUM(H209:H212)</f>
        <v>0</v>
      </c>
      <c r="I208" s="70">
        <f t="shared" si="243"/>
        <v>59500</v>
      </c>
      <c r="J208" s="70">
        <f t="shared" si="243"/>
        <v>0</v>
      </c>
      <c r="K208" s="70">
        <f t="shared" si="243"/>
        <v>0</v>
      </c>
      <c r="L208" s="70">
        <f t="shared" si="243"/>
        <v>18000</v>
      </c>
      <c r="M208" s="70">
        <f t="shared" si="243"/>
        <v>0</v>
      </c>
      <c r="N208" s="136">
        <f t="shared" si="243"/>
        <v>0</v>
      </c>
      <c r="O208" s="70">
        <f t="shared" si="243"/>
        <v>0</v>
      </c>
      <c r="P208" s="70">
        <f t="shared" si="243"/>
        <v>0</v>
      </c>
      <c r="Q208" s="70">
        <f t="shared" si="243"/>
        <v>0</v>
      </c>
      <c r="R208" s="70">
        <f t="shared" si="243"/>
        <v>0</v>
      </c>
      <c r="S208" s="34">
        <f t="shared" si="170"/>
        <v>77500</v>
      </c>
      <c r="AC208" s="34" t="e">
        <f>#REF!-S208</f>
        <v>#REF!</v>
      </c>
    </row>
    <row r="209" spans="1:29" ht="13.5" customHeight="1" x14ac:dyDescent="0.2">
      <c r="A209" s="137">
        <v>4212</v>
      </c>
      <c r="B209" s="71" t="s">
        <v>149</v>
      </c>
      <c r="C209" s="72">
        <v>0</v>
      </c>
      <c r="D209" s="72"/>
      <c r="E209" s="72">
        <v>0</v>
      </c>
      <c r="F209" s="72"/>
      <c r="G209" s="72"/>
      <c r="H209" s="72"/>
      <c r="I209" s="72">
        <v>0</v>
      </c>
      <c r="J209" s="72"/>
      <c r="K209" s="72"/>
      <c r="L209" s="72">
        <v>0</v>
      </c>
      <c r="M209" s="72"/>
      <c r="N209" s="138"/>
      <c r="O209" s="72"/>
      <c r="P209" s="72"/>
      <c r="Q209" s="72"/>
      <c r="R209" s="72"/>
      <c r="S209" s="34">
        <f t="shared" si="170"/>
        <v>0</v>
      </c>
      <c r="AC209" s="34" t="e">
        <f>#REF!-S209</f>
        <v>#REF!</v>
      </c>
    </row>
    <row r="210" spans="1:29" ht="13.5" customHeight="1" x14ac:dyDescent="0.2">
      <c r="A210" s="137">
        <v>4221</v>
      </c>
      <c r="B210" s="71" t="s">
        <v>59</v>
      </c>
      <c r="C210" s="72">
        <v>22000</v>
      </c>
      <c r="D210" s="72">
        <v>4000</v>
      </c>
      <c r="E210" s="72">
        <v>26000</v>
      </c>
      <c r="F210" s="72"/>
      <c r="G210" s="72"/>
      <c r="H210" s="72">
        <v>0</v>
      </c>
      <c r="I210" s="72">
        <v>18000</v>
      </c>
      <c r="J210" s="72"/>
      <c r="K210" s="72"/>
      <c r="L210" s="72">
        <v>8000</v>
      </c>
      <c r="M210" s="72"/>
      <c r="N210" s="138"/>
      <c r="O210" s="72"/>
      <c r="P210" s="72"/>
      <c r="Q210" s="72"/>
      <c r="R210" s="72"/>
      <c r="S210" s="34">
        <f t="shared" ref="S210" si="244">SUM(F210:N210)</f>
        <v>26000</v>
      </c>
      <c r="AC210" s="34" t="e">
        <f>#REF!-S210</f>
        <v>#REF!</v>
      </c>
    </row>
    <row r="211" spans="1:29" ht="13.5" customHeight="1" x14ac:dyDescent="0.2">
      <c r="A211" s="137">
        <v>4226</v>
      </c>
      <c r="B211" s="71" t="s">
        <v>127</v>
      </c>
      <c r="C211" s="72">
        <v>5000</v>
      </c>
      <c r="D211" s="72">
        <v>-3500</v>
      </c>
      <c r="E211" s="72">
        <v>1500</v>
      </c>
      <c r="F211" s="72"/>
      <c r="G211" s="72"/>
      <c r="H211" s="72"/>
      <c r="I211" s="72">
        <v>1500</v>
      </c>
      <c r="J211" s="72"/>
      <c r="K211" s="72"/>
      <c r="L211" s="72"/>
      <c r="M211" s="72"/>
      <c r="N211" s="138"/>
      <c r="O211" s="72"/>
      <c r="P211" s="72"/>
      <c r="Q211" s="72"/>
      <c r="R211" s="72"/>
      <c r="S211" s="34">
        <f t="shared" ref="S211" si="245">SUM(F211:N211)</f>
        <v>1500</v>
      </c>
      <c r="AC211" s="34" t="e">
        <f>#REF!-S211</f>
        <v>#REF!</v>
      </c>
    </row>
    <row r="212" spans="1:29" ht="13.5" customHeight="1" x14ac:dyDescent="0.2">
      <c r="A212" s="137">
        <v>4227</v>
      </c>
      <c r="B212" s="71" t="s">
        <v>86</v>
      </c>
      <c r="C212" s="72">
        <v>100000</v>
      </c>
      <c r="D212" s="72">
        <v>-50000</v>
      </c>
      <c r="E212" s="72">
        <v>50000</v>
      </c>
      <c r="F212" s="72"/>
      <c r="G212" s="72"/>
      <c r="H212" s="72">
        <v>0</v>
      </c>
      <c r="I212" s="72">
        <v>40000</v>
      </c>
      <c r="J212" s="72"/>
      <c r="K212" s="72"/>
      <c r="L212" s="72">
        <v>10000</v>
      </c>
      <c r="M212" s="72"/>
      <c r="N212" s="138"/>
      <c r="O212" s="72"/>
      <c r="P212" s="72"/>
      <c r="Q212" s="72"/>
      <c r="R212" s="72"/>
      <c r="S212" s="34">
        <f t="shared" si="170"/>
        <v>50000</v>
      </c>
      <c r="AC212" s="34" t="e">
        <f>#REF!-S212</f>
        <v>#REF!</v>
      </c>
    </row>
    <row r="213" spans="1:29" s="19" customFormat="1" ht="13.5" customHeight="1" x14ac:dyDescent="0.2">
      <c r="A213" s="135">
        <v>424</v>
      </c>
      <c r="B213" s="69" t="s">
        <v>37</v>
      </c>
      <c r="C213" s="70">
        <f>SUM(C214:C214)</f>
        <v>20000</v>
      </c>
      <c r="D213" s="70">
        <v>-10000</v>
      </c>
      <c r="E213" s="70">
        <v>10000</v>
      </c>
      <c r="F213" s="70">
        <f>SUM(F214:F214)</f>
        <v>0</v>
      </c>
      <c r="G213" s="70"/>
      <c r="H213" s="70">
        <f t="shared" ref="H213:R213" si="246">SUM(H214:H214)</f>
        <v>7000</v>
      </c>
      <c r="I213" s="70">
        <f>SUM(I214:I214)</f>
        <v>10000</v>
      </c>
      <c r="J213" s="70">
        <f t="shared" si="246"/>
        <v>0</v>
      </c>
      <c r="K213" s="70">
        <f t="shared" si="246"/>
        <v>0</v>
      </c>
      <c r="L213" s="70">
        <f t="shared" si="246"/>
        <v>0</v>
      </c>
      <c r="M213" s="70">
        <f t="shared" si="246"/>
        <v>0</v>
      </c>
      <c r="N213" s="136">
        <f t="shared" si="246"/>
        <v>0</v>
      </c>
      <c r="O213" s="70">
        <f t="shared" si="246"/>
        <v>0</v>
      </c>
      <c r="P213" s="70">
        <f t="shared" si="246"/>
        <v>0</v>
      </c>
      <c r="Q213" s="70">
        <f t="shared" si="246"/>
        <v>0</v>
      </c>
      <c r="R213" s="70">
        <f t="shared" si="246"/>
        <v>0</v>
      </c>
      <c r="S213" s="34">
        <f t="shared" si="170"/>
        <v>17000</v>
      </c>
      <c r="AC213" s="34" t="e">
        <f>#REF!-S213</f>
        <v>#REF!</v>
      </c>
    </row>
    <row r="214" spans="1:29" ht="13.5" customHeight="1" x14ac:dyDescent="0.2">
      <c r="A214" s="137">
        <v>4241</v>
      </c>
      <c r="B214" s="71" t="s">
        <v>60</v>
      </c>
      <c r="C214" s="72">
        <v>20000</v>
      </c>
      <c r="D214" s="72">
        <v>-10000</v>
      </c>
      <c r="E214" s="72">
        <v>10000</v>
      </c>
      <c r="F214" s="72"/>
      <c r="G214" s="72"/>
      <c r="H214" s="72">
        <v>7000</v>
      </c>
      <c r="I214" s="72">
        <v>10000</v>
      </c>
      <c r="J214" s="72"/>
      <c r="K214" s="72"/>
      <c r="L214" s="72"/>
      <c r="M214" s="72"/>
      <c r="N214" s="138"/>
      <c r="O214" s="72"/>
      <c r="P214" s="72"/>
      <c r="Q214" s="72"/>
      <c r="R214" s="72"/>
      <c r="S214" s="34">
        <f t="shared" si="170"/>
        <v>17000</v>
      </c>
      <c r="AC214" s="34" t="e">
        <f>#REF!-S214</f>
        <v>#REF!</v>
      </c>
    </row>
    <row r="215" spans="1:29" s="19" customFormat="1" ht="30" hidden="1" customHeight="1" x14ac:dyDescent="0.2">
      <c r="A215" s="139"/>
      <c r="B215" s="74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140"/>
      <c r="O215" s="75"/>
      <c r="P215" s="75"/>
      <c r="Q215" s="75"/>
      <c r="R215" s="75"/>
      <c r="S215" s="34">
        <f t="shared" ref="S215:S220" si="247">SUM(F215:M215)</f>
        <v>0</v>
      </c>
    </row>
    <row r="216" spans="1:29" s="19" customFormat="1" ht="18.75" hidden="1" customHeight="1" x14ac:dyDescent="0.2">
      <c r="A216" s="129"/>
      <c r="B216" s="63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130"/>
      <c r="O216" s="64"/>
      <c r="P216" s="64"/>
      <c r="Q216" s="64"/>
      <c r="R216" s="64"/>
      <c r="S216" s="34">
        <f t="shared" si="247"/>
        <v>0</v>
      </c>
    </row>
    <row r="217" spans="1:29" s="19" customFormat="1" hidden="1" x14ac:dyDescent="0.2">
      <c r="A217" s="131"/>
      <c r="B217" s="65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132"/>
      <c r="O217" s="66"/>
      <c r="P217" s="66"/>
      <c r="Q217" s="66"/>
      <c r="R217" s="66"/>
      <c r="S217" s="34">
        <f t="shared" si="247"/>
        <v>0</v>
      </c>
    </row>
    <row r="218" spans="1:29" s="19" customFormat="1" hidden="1" x14ac:dyDescent="0.2">
      <c r="A218" s="133"/>
      <c r="B218" s="67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134"/>
      <c r="O218" s="68"/>
      <c r="P218" s="68"/>
      <c r="Q218" s="68"/>
      <c r="R218" s="68"/>
      <c r="S218" s="34">
        <f t="shared" si="247"/>
        <v>0</v>
      </c>
    </row>
    <row r="219" spans="1:29" s="19" customFormat="1" hidden="1" x14ac:dyDescent="0.2">
      <c r="A219" s="135"/>
      <c r="B219" s="69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136"/>
      <c r="O219" s="70"/>
      <c r="P219" s="70"/>
      <c r="Q219" s="70"/>
      <c r="R219" s="70"/>
      <c r="S219" s="34">
        <f t="shared" si="247"/>
        <v>0</v>
      </c>
    </row>
    <row r="220" spans="1:29" ht="21.75" customHeight="1" x14ac:dyDescent="0.2">
      <c r="A220" s="137"/>
      <c r="B220" s="71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138"/>
      <c r="O220" s="72"/>
      <c r="P220" s="72"/>
      <c r="Q220" s="72"/>
      <c r="R220" s="72"/>
      <c r="S220" s="34">
        <f t="shared" si="247"/>
        <v>0</v>
      </c>
    </row>
    <row r="221" spans="1:29" s="18" customFormat="1" ht="30" customHeight="1" x14ac:dyDescent="0.2">
      <c r="A221" s="217" t="s">
        <v>61</v>
      </c>
      <c r="B221" s="218"/>
      <c r="C221" s="161">
        <f>C5+C22+C204+C71</f>
        <v>9152450</v>
      </c>
      <c r="D221" s="161">
        <f>SUM(E221-C221)</f>
        <v>839621.96000000089</v>
      </c>
      <c r="E221" s="161">
        <f>SUM(F221+H221+I221+K221+L221+M221)</f>
        <v>9992071.9600000009</v>
      </c>
      <c r="F221" s="161">
        <f>F5+F22+F204+F71</f>
        <v>1067662.97</v>
      </c>
      <c r="G221" s="152">
        <f>G5+G22+G204+G71+G215</f>
        <v>0</v>
      </c>
      <c r="H221" s="152">
        <f>H5+H22+H205+H71+H215</f>
        <v>7403100</v>
      </c>
      <c r="I221" s="152">
        <f t="shared" ref="I221:S221" si="248">I5+I22+I204+I71+I215</f>
        <v>341735</v>
      </c>
      <c r="J221" s="152">
        <f t="shared" si="248"/>
        <v>0</v>
      </c>
      <c r="K221" s="152">
        <f t="shared" si="248"/>
        <v>102380.09999999999</v>
      </c>
      <c r="L221" s="152">
        <f t="shared" si="248"/>
        <v>892400</v>
      </c>
      <c r="M221" s="152">
        <f t="shared" si="248"/>
        <v>184793.89</v>
      </c>
      <c r="N221" s="153">
        <f t="shared" si="248"/>
        <v>0</v>
      </c>
      <c r="O221" s="81" t="e">
        <f t="shared" si="248"/>
        <v>#REF!</v>
      </c>
      <c r="P221" s="81" t="e">
        <f t="shared" si="248"/>
        <v>#REF!</v>
      </c>
      <c r="Q221" s="81">
        <f t="shared" si="248"/>
        <v>9152450</v>
      </c>
      <c r="R221" s="81">
        <f t="shared" si="248"/>
        <v>9152450</v>
      </c>
      <c r="S221" s="34">
        <f t="shared" si="248"/>
        <v>9992071.9600000009</v>
      </c>
      <c r="AC221" s="101" t="e">
        <f>AC5+AC22+AC204+AC71+AC215</f>
        <v>#REF!</v>
      </c>
    </row>
    <row r="222" spans="1:29" x14ac:dyDescent="0.2">
      <c r="A222" s="38"/>
      <c r="B222" s="39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</row>
    <row r="223" spans="1:29" x14ac:dyDescent="0.2">
      <c r="A223" s="38" t="s">
        <v>154</v>
      </c>
      <c r="B223" s="39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</row>
    <row r="224" spans="1:29" x14ac:dyDescent="0.2">
      <c r="A224" s="38"/>
      <c r="B224" s="59" t="s">
        <v>100</v>
      </c>
      <c r="C224" s="40"/>
      <c r="D224" s="40"/>
      <c r="E224" s="40"/>
      <c r="F224" s="40"/>
      <c r="G224" s="40"/>
      <c r="H224" s="37"/>
      <c r="I224" s="40"/>
      <c r="J224" s="40"/>
      <c r="K224" s="40"/>
      <c r="L224" s="40"/>
      <c r="M224" s="37"/>
      <c r="N224" s="37"/>
      <c r="O224" s="37"/>
      <c r="P224" s="37"/>
      <c r="Q224" s="37"/>
      <c r="R224" s="37"/>
    </row>
    <row r="225" spans="1:18" ht="12.75" customHeight="1" x14ac:dyDescent="0.2">
      <c r="A225" s="38"/>
      <c r="B225" s="1"/>
      <c r="C225" s="222" t="s">
        <v>153</v>
      </c>
      <c r="D225" s="222"/>
      <c r="E225" s="222"/>
      <c r="F225" s="222"/>
      <c r="G225" s="94"/>
      <c r="H225" s="37"/>
      <c r="I225" s="37"/>
      <c r="J225" s="220" t="s">
        <v>96</v>
      </c>
      <c r="K225" s="220"/>
      <c r="L225" s="220"/>
      <c r="M225" s="39"/>
      <c r="N225" s="37"/>
      <c r="O225" s="37"/>
      <c r="P225" s="37"/>
      <c r="Q225" s="37"/>
      <c r="R225" s="37"/>
    </row>
    <row r="226" spans="1:18" x14ac:dyDescent="0.2">
      <c r="A226" s="38"/>
      <c r="B226" s="1"/>
      <c r="C226" s="221" t="s">
        <v>101</v>
      </c>
      <c r="D226" s="221"/>
      <c r="E226" s="221"/>
      <c r="F226" s="221"/>
      <c r="G226" s="94"/>
      <c r="H226" s="37"/>
      <c r="I226" s="37"/>
      <c r="J226" s="219" t="s">
        <v>97</v>
      </c>
      <c r="K226" s="219"/>
      <c r="L226" s="219"/>
      <c r="M226" s="39"/>
      <c r="N226" s="37"/>
      <c r="O226" s="37"/>
      <c r="P226" s="37"/>
      <c r="Q226" s="37"/>
      <c r="R226" s="37"/>
    </row>
    <row r="227" spans="1:18" x14ac:dyDescent="0.2">
      <c r="A227" s="38"/>
      <c r="B227" s="39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</row>
    <row r="228" spans="1:18" x14ac:dyDescent="0.2">
      <c r="A228" s="38"/>
      <c r="B228" s="39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</row>
    <row r="229" spans="1:18" x14ac:dyDescent="0.2">
      <c r="A229" s="38"/>
      <c r="B229" s="39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</row>
    <row r="230" spans="1:18" x14ac:dyDescent="0.2">
      <c r="A230" s="38"/>
      <c r="B230" s="39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</row>
    <row r="231" spans="1:18" x14ac:dyDescent="0.2">
      <c r="A231" s="38"/>
      <c r="B231" s="39"/>
      <c r="C231" s="37"/>
      <c r="D231" s="37"/>
      <c r="E231" s="184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</row>
    <row r="232" spans="1:18" x14ac:dyDescent="0.2">
      <c r="A232" s="38"/>
      <c r="B232" s="39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</row>
    <row r="233" spans="1:18" x14ac:dyDescent="0.2">
      <c r="A233" s="38"/>
      <c r="B233" s="39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</row>
    <row r="234" spans="1:18" x14ac:dyDescent="0.2">
      <c r="A234" s="38"/>
      <c r="B234" s="39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</row>
    <row r="235" spans="1:18" x14ac:dyDescent="0.2">
      <c r="A235" s="38"/>
      <c r="B235" s="39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</row>
    <row r="236" spans="1:18" x14ac:dyDescent="0.2">
      <c r="A236" s="38"/>
      <c r="B236" s="39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</row>
    <row r="237" spans="1:18" x14ac:dyDescent="0.2">
      <c r="A237" s="38"/>
      <c r="B237" s="39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</row>
    <row r="238" spans="1:18" x14ac:dyDescent="0.2">
      <c r="A238" s="38"/>
      <c r="B238" s="39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</row>
    <row r="239" spans="1:18" x14ac:dyDescent="0.2">
      <c r="A239" s="38"/>
      <c r="B239" s="39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</row>
    <row r="240" spans="1:18" x14ac:dyDescent="0.2">
      <c r="A240" s="38"/>
      <c r="B240" s="39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</row>
    <row r="241" spans="1:18" x14ac:dyDescent="0.2">
      <c r="A241" s="38"/>
      <c r="B241" s="39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</row>
    <row r="242" spans="1:18" x14ac:dyDescent="0.2">
      <c r="A242" s="38"/>
      <c r="B242" s="39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</row>
    <row r="243" spans="1:18" x14ac:dyDescent="0.2">
      <c r="A243" s="38"/>
      <c r="B243" s="39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</row>
    <row r="244" spans="1:18" x14ac:dyDescent="0.2">
      <c r="A244" s="38"/>
      <c r="B244" s="39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</row>
    <row r="245" spans="1:18" x14ac:dyDescent="0.2">
      <c r="A245" s="38"/>
      <c r="B245" s="39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</row>
    <row r="246" spans="1:18" x14ac:dyDescent="0.2">
      <c r="A246" s="38"/>
      <c r="B246" s="39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</row>
    <row r="247" spans="1:18" x14ac:dyDescent="0.2">
      <c r="A247" s="38"/>
      <c r="B247" s="39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</row>
    <row r="248" spans="1:18" x14ac:dyDescent="0.2">
      <c r="A248" s="38"/>
      <c r="B248" s="39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</row>
    <row r="249" spans="1:18" x14ac:dyDescent="0.2">
      <c r="A249" s="38"/>
      <c r="B249" s="39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1:18" x14ac:dyDescent="0.2">
      <c r="A250" s="38"/>
      <c r="B250" s="39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</row>
    <row r="251" spans="1:18" x14ac:dyDescent="0.2">
      <c r="A251" s="38"/>
      <c r="B251" s="39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</row>
    <row r="252" spans="1:18" x14ac:dyDescent="0.2">
      <c r="A252" s="38"/>
      <c r="B252" s="39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</row>
    <row r="253" spans="1:18" x14ac:dyDescent="0.2">
      <c r="A253" s="38"/>
      <c r="B253" s="39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</row>
    <row r="254" spans="1:18" x14ac:dyDescent="0.2">
      <c r="A254" s="38"/>
      <c r="B254" s="39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</row>
    <row r="255" spans="1:18" x14ac:dyDescent="0.2">
      <c r="A255" s="38"/>
      <c r="B255" s="39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</row>
    <row r="256" spans="1:18" x14ac:dyDescent="0.2">
      <c r="A256" s="38"/>
      <c r="B256" s="39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</row>
    <row r="257" spans="1:18" x14ac:dyDescent="0.2">
      <c r="A257" s="38"/>
      <c r="B257" s="39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</row>
    <row r="258" spans="1:18" x14ac:dyDescent="0.2">
      <c r="A258" s="38"/>
      <c r="B258" s="39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</row>
    <row r="259" spans="1:18" x14ac:dyDescent="0.2">
      <c r="A259" s="38"/>
      <c r="B259" s="39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</row>
    <row r="260" spans="1:18" x14ac:dyDescent="0.2">
      <c r="A260" s="38"/>
      <c r="B260" s="39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</row>
    <row r="261" spans="1:18" x14ac:dyDescent="0.2">
      <c r="A261" s="38"/>
      <c r="B261" s="39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</row>
    <row r="262" spans="1:18" x14ac:dyDescent="0.2">
      <c r="A262" s="38"/>
      <c r="B262" s="39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</row>
    <row r="263" spans="1:18" x14ac:dyDescent="0.2">
      <c r="A263" s="38"/>
      <c r="B263" s="39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</row>
    <row r="264" spans="1:18" x14ac:dyDescent="0.2">
      <c r="A264" s="38"/>
      <c r="B264" s="39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</row>
    <row r="265" spans="1:18" x14ac:dyDescent="0.2">
      <c r="A265" s="38"/>
      <c r="B265" s="39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</row>
    <row r="266" spans="1:18" x14ac:dyDescent="0.2">
      <c r="A266" s="38"/>
      <c r="B266" s="39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</row>
    <row r="267" spans="1:18" x14ac:dyDescent="0.2">
      <c r="A267" s="38"/>
      <c r="B267" s="39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</row>
    <row r="268" spans="1:18" x14ac:dyDescent="0.2">
      <c r="A268" s="38"/>
      <c r="B268" s="39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</row>
    <row r="269" spans="1:18" x14ac:dyDescent="0.2">
      <c r="A269" s="38"/>
      <c r="B269" s="39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</row>
    <row r="270" spans="1:18" x14ac:dyDescent="0.2">
      <c r="A270" s="38"/>
      <c r="B270" s="39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</row>
    <row r="271" spans="1:18" x14ac:dyDescent="0.2">
      <c r="A271" s="38"/>
      <c r="B271" s="39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</row>
    <row r="272" spans="1:18" x14ac:dyDescent="0.2">
      <c r="A272" s="38"/>
      <c r="B272" s="39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</row>
    <row r="273" spans="1:18" x14ac:dyDescent="0.2">
      <c r="A273" s="38"/>
      <c r="B273" s="39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</row>
    <row r="274" spans="1:18" x14ac:dyDescent="0.2">
      <c r="A274" s="38"/>
      <c r="B274" s="39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</row>
    <row r="275" spans="1:18" x14ac:dyDescent="0.2">
      <c r="A275" s="38"/>
      <c r="B275" s="39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</row>
    <row r="276" spans="1:18" x14ac:dyDescent="0.2">
      <c r="A276" s="38"/>
      <c r="B276" s="39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</row>
    <row r="277" spans="1:18" x14ac:dyDescent="0.2">
      <c r="A277" s="38"/>
      <c r="B277" s="39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</row>
    <row r="278" spans="1:18" x14ac:dyDescent="0.2">
      <c r="A278" s="38"/>
      <c r="B278" s="39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</row>
    <row r="279" spans="1:18" x14ac:dyDescent="0.2">
      <c r="A279" s="38"/>
      <c r="B279" s="39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</row>
    <row r="280" spans="1:18" x14ac:dyDescent="0.2">
      <c r="A280" s="38"/>
      <c r="B280" s="39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1:18" x14ac:dyDescent="0.2">
      <c r="A281" s="38"/>
      <c r="B281" s="39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</row>
    <row r="282" spans="1:18" x14ac:dyDescent="0.2">
      <c r="A282" s="38"/>
      <c r="B282" s="39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</row>
    <row r="283" spans="1:18" x14ac:dyDescent="0.2">
      <c r="A283" s="38"/>
      <c r="B283" s="39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</row>
    <row r="284" spans="1:18" x14ac:dyDescent="0.2">
      <c r="A284" s="38"/>
      <c r="B284" s="39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</row>
    <row r="285" spans="1:18" x14ac:dyDescent="0.2">
      <c r="A285" s="38"/>
      <c r="B285" s="39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</row>
    <row r="286" spans="1:18" x14ac:dyDescent="0.2">
      <c r="A286" s="38"/>
      <c r="B286" s="39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</row>
    <row r="287" spans="1:18" x14ac:dyDescent="0.2">
      <c r="A287" s="38"/>
      <c r="B287" s="39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</row>
    <row r="288" spans="1:18" x14ac:dyDescent="0.2">
      <c r="A288" s="38"/>
      <c r="B288" s="39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</row>
    <row r="289" spans="1:18" x14ac:dyDescent="0.2">
      <c r="A289" s="38"/>
      <c r="B289" s="39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</row>
    <row r="290" spans="1:18" x14ac:dyDescent="0.2">
      <c r="A290" s="38"/>
      <c r="B290" s="39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</row>
    <row r="291" spans="1:18" x14ac:dyDescent="0.2">
      <c r="A291" s="38"/>
      <c r="B291" s="39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</row>
    <row r="292" spans="1:18" x14ac:dyDescent="0.2">
      <c r="A292" s="38"/>
      <c r="B292" s="39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</row>
    <row r="293" spans="1:18" x14ac:dyDescent="0.2">
      <c r="A293" s="38"/>
      <c r="B293" s="39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</row>
    <row r="294" spans="1:18" x14ac:dyDescent="0.2">
      <c r="A294" s="38"/>
      <c r="B294" s="39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</row>
    <row r="295" spans="1:18" x14ac:dyDescent="0.2">
      <c r="A295" s="38"/>
      <c r="B295" s="39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</row>
    <row r="296" spans="1:18" x14ac:dyDescent="0.2">
      <c r="A296" s="38"/>
      <c r="B296" s="39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</row>
    <row r="297" spans="1:18" x14ac:dyDescent="0.2">
      <c r="A297" s="38"/>
      <c r="B297" s="39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</row>
    <row r="298" spans="1:18" x14ac:dyDescent="0.2">
      <c r="A298" s="38"/>
      <c r="B298" s="39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</row>
    <row r="299" spans="1:18" x14ac:dyDescent="0.2">
      <c r="A299" s="38"/>
      <c r="B299" s="39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</row>
    <row r="300" spans="1:18" x14ac:dyDescent="0.2">
      <c r="A300" s="38"/>
      <c r="B300" s="39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</row>
    <row r="301" spans="1:18" x14ac:dyDescent="0.2">
      <c r="A301" s="38"/>
      <c r="B301" s="39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</row>
    <row r="302" spans="1:18" x14ac:dyDescent="0.2">
      <c r="A302" s="38"/>
      <c r="B302" s="39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</row>
    <row r="303" spans="1:18" x14ac:dyDescent="0.2">
      <c r="A303" s="38"/>
      <c r="B303" s="39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</row>
    <row r="304" spans="1:18" x14ac:dyDescent="0.2">
      <c r="A304" s="38"/>
      <c r="B304" s="39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</row>
    <row r="305" spans="1:18" x14ac:dyDescent="0.2">
      <c r="A305" s="38"/>
      <c r="B305" s="39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</row>
    <row r="306" spans="1:18" x14ac:dyDescent="0.2">
      <c r="A306" s="38"/>
      <c r="B306" s="39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</row>
    <row r="307" spans="1:18" x14ac:dyDescent="0.2">
      <c r="A307" s="38"/>
      <c r="B307" s="39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</row>
    <row r="308" spans="1:18" x14ac:dyDescent="0.2">
      <c r="A308" s="38"/>
      <c r="B308" s="39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</row>
    <row r="309" spans="1:18" x14ac:dyDescent="0.2">
      <c r="A309" s="38"/>
      <c r="B309" s="39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</row>
    <row r="310" spans="1:18" x14ac:dyDescent="0.2">
      <c r="A310" s="38"/>
      <c r="B310" s="39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</row>
    <row r="311" spans="1:18" x14ac:dyDescent="0.2">
      <c r="A311" s="38"/>
      <c r="B311" s="39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1:18" x14ac:dyDescent="0.2">
      <c r="A312" s="38"/>
      <c r="B312" s="39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</row>
    <row r="313" spans="1:18" x14ac:dyDescent="0.2">
      <c r="A313" s="38"/>
      <c r="B313" s="39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</row>
    <row r="314" spans="1:18" x14ac:dyDescent="0.2">
      <c r="A314" s="38"/>
      <c r="B314" s="39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</row>
    <row r="315" spans="1:18" x14ac:dyDescent="0.2">
      <c r="A315" s="38"/>
      <c r="B315" s="39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</row>
    <row r="316" spans="1:18" x14ac:dyDescent="0.2">
      <c r="A316" s="38"/>
      <c r="B316" s="39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</row>
    <row r="317" spans="1:18" x14ac:dyDescent="0.2">
      <c r="A317" s="38"/>
      <c r="B317" s="39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</row>
    <row r="318" spans="1:18" x14ac:dyDescent="0.2">
      <c r="A318" s="38"/>
      <c r="B318" s="39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</row>
    <row r="319" spans="1:18" x14ac:dyDescent="0.2">
      <c r="A319" s="38"/>
      <c r="B319" s="39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</row>
    <row r="320" spans="1:18" x14ac:dyDescent="0.2">
      <c r="A320" s="38"/>
      <c r="B320" s="39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</row>
    <row r="321" spans="1:18" x14ac:dyDescent="0.2">
      <c r="A321" s="38"/>
      <c r="B321" s="39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</row>
    <row r="322" spans="1:18" x14ac:dyDescent="0.2">
      <c r="A322" s="38"/>
      <c r="B322" s="39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</row>
    <row r="323" spans="1:18" x14ac:dyDescent="0.2">
      <c r="A323" s="38"/>
      <c r="B323" s="39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</row>
    <row r="324" spans="1:18" x14ac:dyDescent="0.2">
      <c r="A324" s="38"/>
      <c r="B324" s="39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</row>
    <row r="325" spans="1:18" x14ac:dyDescent="0.2">
      <c r="A325" s="38"/>
      <c r="B325" s="39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</row>
    <row r="326" spans="1:18" x14ac:dyDescent="0.2">
      <c r="A326" s="38"/>
      <c r="B326" s="39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</row>
    <row r="327" spans="1:18" x14ac:dyDescent="0.2">
      <c r="A327" s="38"/>
      <c r="B327" s="39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</row>
    <row r="328" spans="1:18" x14ac:dyDescent="0.2">
      <c r="A328" s="38"/>
      <c r="B328" s="39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</row>
    <row r="329" spans="1:18" x14ac:dyDescent="0.2">
      <c r="A329" s="38"/>
      <c r="B329" s="39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</row>
    <row r="330" spans="1:18" x14ac:dyDescent="0.2">
      <c r="A330" s="38"/>
      <c r="B330" s="39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</row>
    <row r="331" spans="1:18" x14ac:dyDescent="0.2">
      <c r="A331" s="38"/>
      <c r="B331" s="39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</row>
    <row r="332" spans="1:18" x14ac:dyDescent="0.2">
      <c r="A332" s="38"/>
      <c r="B332" s="39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</row>
    <row r="333" spans="1:18" x14ac:dyDescent="0.2">
      <c r="A333" s="38"/>
      <c r="B333" s="39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</row>
    <row r="334" spans="1:18" x14ac:dyDescent="0.2">
      <c r="A334" s="38"/>
      <c r="B334" s="39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</row>
    <row r="335" spans="1:18" x14ac:dyDescent="0.2">
      <c r="A335" s="38"/>
      <c r="B335" s="39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</row>
    <row r="336" spans="1:18" x14ac:dyDescent="0.2">
      <c r="A336" s="38"/>
      <c r="B336" s="39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</row>
    <row r="337" spans="1:18" x14ac:dyDescent="0.2">
      <c r="A337" s="38"/>
      <c r="B337" s="39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</row>
    <row r="338" spans="1:18" x14ac:dyDescent="0.2">
      <c r="A338" s="38"/>
      <c r="B338" s="39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</row>
    <row r="339" spans="1:18" x14ac:dyDescent="0.2">
      <c r="A339" s="38"/>
      <c r="B339" s="39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</row>
    <row r="340" spans="1:18" x14ac:dyDescent="0.2">
      <c r="A340" s="38"/>
      <c r="B340" s="39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</row>
    <row r="341" spans="1:18" x14ac:dyDescent="0.2">
      <c r="A341" s="38"/>
      <c r="B341" s="39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</row>
    <row r="342" spans="1:18" x14ac:dyDescent="0.2">
      <c r="A342" s="38"/>
      <c r="B342" s="39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1:18" x14ac:dyDescent="0.2">
      <c r="A343" s="38"/>
      <c r="B343" s="39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</row>
    <row r="344" spans="1:18" x14ac:dyDescent="0.2">
      <c r="A344" s="38"/>
      <c r="B344" s="39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</row>
    <row r="345" spans="1:18" x14ac:dyDescent="0.2">
      <c r="A345" s="38"/>
      <c r="B345" s="39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</row>
    <row r="346" spans="1:18" x14ac:dyDescent="0.2">
      <c r="A346" s="38"/>
      <c r="B346" s="39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</row>
    <row r="347" spans="1:18" x14ac:dyDescent="0.2">
      <c r="A347" s="38"/>
      <c r="B347" s="39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</row>
    <row r="348" spans="1:18" x14ac:dyDescent="0.2">
      <c r="A348" s="38"/>
      <c r="B348" s="39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</row>
    <row r="349" spans="1:18" x14ac:dyDescent="0.2">
      <c r="A349" s="38"/>
      <c r="B349" s="39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</row>
    <row r="350" spans="1:18" x14ac:dyDescent="0.2">
      <c r="A350" s="38"/>
      <c r="B350" s="39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</row>
    <row r="351" spans="1:18" x14ac:dyDescent="0.2">
      <c r="A351" s="38"/>
      <c r="B351" s="39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</row>
    <row r="352" spans="1:18" x14ac:dyDescent="0.2">
      <c r="A352" s="38"/>
      <c r="B352" s="39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</row>
    <row r="353" spans="1:18" x14ac:dyDescent="0.2">
      <c r="A353" s="38"/>
      <c r="B353" s="39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</row>
    <row r="354" spans="1:18" x14ac:dyDescent="0.2">
      <c r="A354" s="38"/>
      <c r="B354" s="39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</row>
    <row r="355" spans="1:18" x14ac:dyDescent="0.2">
      <c r="A355" s="38"/>
      <c r="B355" s="39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</row>
    <row r="356" spans="1:18" x14ac:dyDescent="0.2">
      <c r="A356" s="38"/>
      <c r="B356" s="39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</row>
    <row r="357" spans="1:18" x14ac:dyDescent="0.2">
      <c r="A357" s="38"/>
      <c r="B357" s="39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</row>
    <row r="358" spans="1:18" x14ac:dyDescent="0.2">
      <c r="A358" s="38"/>
      <c r="B358" s="39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</row>
    <row r="359" spans="1:18" x14ac:dyDescent="0.2">
      <c r="A359" s="38"/>
      <c r="B359" s="39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</row>
    <row r="360" spans="1:18" x14ac:dyDescent="0.2">
      <c r="A360" s="38"/>
      <c r="B360" s="39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</row>
    <row r="361" spans="1:18" x14ac:dyDescent="0.2">
      <c r="A361" s="38"/>
      <c r="B361" s="39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</row>
    <row r="362" spans="1:18" x14ac:dyDescent="0.2">
      <c r="A362" s="38"/>
      <c r="B362" s="39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</row>
    <row r="363" spans="1:18" x14ac:dyDescent="0.2">
      <c r="A363" s="38"/>
      <c r="B363" s="39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</row>
    <row r="364" spans="1:18" x14ac:dyDescent="0.2">
      <c r="A364" s="38"/>
      <c r="B364" s="39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</row>
    <row r="365" spans="1:18" x14ac:dyDescent="0.2">
      <c r="A365" s="38"/>
      <c r="B365" s="39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</row>
    <row r="366" spans="1:18" x14ac:dyDescent="0.2">
      <c r="A366" s="38"/>
      <c r="B366" s="39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</row>
    <row r="367" spans="1:18" x14ac:dyDescent="0.2">
      <c r="A367" s="38"/>
      <c r="B367" s="39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</row>
    <row r="368" spans="1:18" x14ac:dyDescent="0.2">
      <c r="A368" s="38"/>
      <c r="B368" s="39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</row>
    <row r="369" spans="1:18" x14ac:dyDescent="0.2">
      <c r="A369" s="38"/>
      <c r="B369" s="39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</row>
    <row r="370" spans="1:18" x14ac:dyDescent="0.2">
      <c r="A370" s="38"/>
      <c r="B370" s="39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</row>
    <row r="371" spans="1:18" x14ac:dyDescent="0.2">
      <c r="A371" s="38"/>
      <c r="B371" s="39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</row>
    <row r="372" spans="1:18" x14ac:dyDescent="0.2">
      <c r="A372" s="38"/>
      <c r="B372" s="39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</row>
    <row r="373" spans="1:18" x14ac:dyDescent="0.2">
      <c r="A373" s="38"/>
      <c r="B373" s="39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1:18" x14ac:dyDescent="0.2">
      <c r="A374" s="38"/>
      <c r="B374" s="39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</row>
    <row r="375" spans="1:18" x14ac:dyDescent="0.2">
      <c r="A375" s="38"/>
      <c r="B375" s="39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</row>
    <row r="376" spans="1:18" x14ac:dyDescent="0.2">
      <c r="A376" s="38"/>
      <c r="B376" s="39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</row>
    <row r="377" spans="1:18" x14ac:dyDescent="0.2">
      <c r="A377" s="38"/>
      <c r="B377" s="39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</row>
    <row r="378" spans="1:18" x14ac:dyDescent="0.2">
      <c r="A378" s="38"/>
      <c r="B378" s="39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</row>
    <row r="379" spans="1:18" x14ac:dyDescent="0.2">
      <c r="A379" s="38"/>
      <c r="B379" s="39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</row>
    <row r="380" spans="1:18" x14ac:dyDescent="0.2">
      <c r="A380" s="38"/>
      <c r="B380" s="39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</row>
    <row r="381" spans="1:18" x14ac:dyDescent="0.2">
      <c r="A381" s="38"/>
      <c r="B381" s="39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</row>
    <row r="382" spans="1:18" x14ac:dyDescent="0.2">
      <c r="A382" s="38"/>
      <c r="B382" s="39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</row>
    <row r="383" spans="1:18" x14ac:dyDescent="0.2">
      <c r="A383" s="38"/>
      <c r="B383" s="39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</row>
    <row r="384" spans="1:18" x14ac:dyDescent="0.2">
      <c r="A384" s="38"/>
      <c r="B384" s="39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</row>
    <row r="385" spans="1:18" x14ac:dyDescent="0.2">
      <c r="A385" s="38"/>
      <c r="B385" s="39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</row>
    <row r="386" spans="1:18" x14ac:dyDescent="0.2">
      <c r="A386" s="38"/>
      <c r="B386" s="39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</row>
    <row r="387" spans="1:18" x14ac:dyDescent="0.2">
      <c r="A387" s="38"/>
      <c r="B387" s="39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</row>
    <row r="388" spans="1:18" x14ac:dyDescent="0.2">
      <c r="A388" s="38"/>
      <c r="B388" s="39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</row>
    <row r="389" spans="1:18" x14ac:dyDescent="0.2">
      <c r="A389" s="38"/>
      <c r="B389" s="39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</row>
    <row r="390" spans="1:18" x14ac:dyDescent="0.2">
      <c r="A390" s="38"/>
      <c r="B390" s="39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</row>
    <row r="391" spans="1:18" x14ac:dyDescent="0.2">
      <c r="A391" s="38"/>
      <c r="B391" s="39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</row>
    <row r="392" spans="1:18" x14ac:dyDescent="0.2">
      <c r="A392" s="38"/>
      <c r="B392" s="39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</row>
    <row r="393" spans="1:18" x14ac:dyDescent="0.2">
      <c r="A393" s="38"/>
      <c r="B393" s="39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</row>
    <row r="394" spans="1:18" x14ac:dyDescent="0.2">
      <c r="A394" s="38"/>
      <c r="B394" s="39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</row>
    <row r="395" spans="1:18" x14ac:dyDescent="0.2">
      <c r="A395" s="38"/>
      <c r="B395" s="39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</row>
    <row r="396" spans="1:18" x14ac:dyDescent="0.2">
      <c r="A396" s="38"/>
      <c r="B396" s="39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</row>
    <row r="397" spans="1:18" x14ac:dyDescent="0.2">
      <c r="A397" s="38"/>
      <c r="B397" s="39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</row>
    <row r="398" spans="1:18" x14ac:dyDescent="0.2">
      <c r="A398" s="38"/>
      <c r="B398" s="39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</row>
    <row r="399" spans="1:18" x14ac:dyDescent="0.2">
      <c r="A399" s="38"/>
      <c r="B399" s="39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</row>
    <row r="400" spans="1:18" x14ac:dyDescent="0.2">
      <c r="A400" s="38"/>
      <c r="B400" s="39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</row>
    <row r="401" spans="1:18" x14ac:dyDescent="0.2">
      <c r="A401" s="38"/>
      <c r="B401" s="39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</row>
    <row r="402" spans="1:18" x14ac:dyDescent="0.2">
      <c r="A402" s="38"/>
      <c r="B402" s="39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</row>
    <row r="403" spans="1:18" x14ac:dyDescent="0.2">
      <c r="A403" s="38"/>
      <c r="B403" s="39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</row>
    <row r="404" spans="1:18" x14ac:dyDescent="0.2">
      <c r="A404" s="38"/>
      <c r="B404" s="39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1:18" x14ac:dyDescent="0.2">
      <c r="A405" s="38"/>
      <c r="B405" s="39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</row>
    <row r="406" spans="1:18" x14ac:dyDescent="0.2">
      <c r="A406" s="38"/>
      <c r="B406" s="39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</row>
    <row r="407" spans="1:18" x14ac:dyDescent="0.2">
      <c r="A407" s="38"/>
      <c r="B407" s="39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</row>
    <row r="408" spans="1:18" x14ac:dyDescent="0.2">
      <c r="A408" s="38"/>
      <c r="B408" s="39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</row>
    <row r="409" spans="1:18" x14ac:dyDescent="0.2">
      <c r="A409" s="38"/>
      <c r="B409" s="39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</row>
    <row r="410" spans="1:18" x14ac:dyDescent="0.2">
      <c r="A410" s="38"/>
      <c r="B410" s="39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</row>
    <row r="411" spans="1:18" x14ac:dyDescent="0.2">
      <c r="A411" s="38"/>
      <c r="B411" s="39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</row>
    <row r="412" spans="1:18" x14ac:dyDescent="0.2">
      <c r="A412" s="38"/>
      <c r="B412" s="39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</row>
    <row r="413" spans="1:18" x14ac:dyDescent="0.2">
      <c r="A413" s="38"/>
      <c r="B413" s="39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</row>
    <row r="414" spans="1:18" x14ac:dyDescent="0.2">
      <c r="A414" s="38"/>
      <c r="B414" s="39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</row>
    <row r="415" spans="1:18" x14ac:dyDescent="0.2">
      <c r="A415" s="38"/>
      <c r="B415" s="39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</row>
    <row r="416" spans="1:18" x14ac:dyDescent="0.2">
      <c r="A416" s="38"/>
      <c r="B416" s="39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</row>
    <row r="417" spans="1:18" x14ac:dyDescent="0.2">
      <c r="A417" s="38"/>
      <c r="B417" s="39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</row>
    <row r="418" spans="1:18" x14ac:dyDescent="0.2">
      <c r="A418" s="38"/>
      <c r="B418" s="39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</row>
    <row r="419" spans="1:18" x14ac:dyDescent="0.2">
      <c r="A419" s="38"/>
      <c r="B419" s="39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</row>
    <row r="420" spans="1:18" x14ac:dyDescent="0.2">
      <c r="A420" s="38"/>
      <c r="B420" s="39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</row>
    <row r="421" spans="1:18" x14ac:dyDescent="0.2">
      <c r="A421" s="38"/>
      <c r="B421" s="39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</row>
    <row r="422" spans="1:18" x14ac:dyDescent="0.2">
      <c r="A422" s="38"/>
      <c r="B422" s="39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</row>
    <row r="423" spans="1:18" x14ac:dyDescent="0.2">
      <c r="A423" s="38"/>
      <c r="B423" s="39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</row>
    <row r="424" spans="1:18" x14ac:dyDescent="0.2">
      <c r="A424" s="38"/>
      <c r="B424" s="39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</row>
    <row r="425" spans="1:18" x14ac:dyDescent="0.2">
      <c r="A425" s="38"/>
      <c r="B425" s="39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</row>
    <row r="426" spans="1:18" x14ac:dyDescent="0.2">
      <c r="A426" s="38"/>
      <c r="B426" s="39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</row>
    <row r="427" spans="1:18" x14ac:dyDescent="0.2">
      <c r="A427" s="38"/>
      <c r="B427" s="39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</row>
    <row r="428" spans="1:18" x14ac:dyDescent="0.2">
      <c r="A428" s="38"/>
      <c r="B428" s="39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</row>
    <row r="429" spans="1:18" x14ac:dyDescent="0.2">
      <c r="A429" s="38"/>
      <c r="B429" s="39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</row>
    <row r="430" spans="1:18" x14ac:dyDescent="0.2">
      <c r="A430" s="38"/>
      <c r="B430" s="39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</row>
    <row r="431" spans="1:18" x14ac:dyDescent="0.2">
      <c r="A431" s="38"/>
      <c r="B431" s="39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</row>
    <row r="432" spans="1:18" x14ac:dyDescent="0.2">
      <c r="A432" s="38"/>
      <c r="B432" s="39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</row>
    <row r="433" spans="1:18" x14ac:dyDescent="0.2">
      <c r="A433" s="38"/>
      <c r="B433" s="39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</row>
    <row r="434" spans="1:18" x14ac:dyDescent="0.2">
      <c r="A434" s="38"/>
      <c r="B434" s="39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</row>
    <row r="435" spans="1:18" x14ac:dyDescent="0.2">
      <c r="A435" s="38"/>
      <c r="B435" s="39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1:18" x14ac:dyDescent="0.2">
      <c r="A436" s="38"/>
      <c r="B436" s="39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</row>
    <row r="437" spans="1:18" x14ac:dyDescent="0.2">
      <c r="A437" s="38"/>
      <c r="B437" s="39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</row>
    <row r="438" spans="1:18" x14ac:dyDescent="0.2">
      <c r="A438" s="38"/>
      <c r="B438" s="39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</row>
    <row r="439" spans="1:18" x14ac:dyDescent="0.2">
      <c r="A439" s="38"/>
      <c r="B439" s="39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</row>
    <row r="440" spans="1:18" x14ac:dyDescent="0.2">
      <c r="A440" s="38"/>
      <c r="B440" s="39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</row>
    <row r="441" spans="1:18" x14ac:dyDescent="0.2">
      <c r="A441" s="38"/>
      <c r="B441" s="39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</row>
    <row r="442" spans="1:18" x14ac:dyDescent="0.2">
      <c r="A442" s="38"/>
      <c r="B442" s="39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</row>
    <row r="443" spans="1:18" x14ac:dyDescent="0.2">
      <c r="A443" s="38"/>
      <c r="B443" s="39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</row>
    <row r="444" spans="1:18" x14ac:dyDescent="0.2">
      <c r="A444" s="38"/>
      <c r="B444" s="39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</row>
    <row r="445" spans="1:18" x14ac:dyDescent="0.2">
      <c r="A445" s="38"/>
      <c r="B445" s="39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</row>
    <row r="446" spans="1:18" x14ac:dyDescent="0.2">
      <c r="A446" s="38"/>
      <c r="B446" s="39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</row>
    <row r="447" spans="1:18" x14ac:dyDescent="0.2">
      <c r="A447" s="38"/>
      <c r="B447" s="39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</row>
    <row r="448" spans="1:18" x14ac:dyDescent="0.2">
      <c r="A448" s="38"/>
      <c r="B448" s="39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</row>
    <row r="449" spans="1:18" x14ac:dyDescent="0.2">
      <c r="A449" s="38"/>
      <c r="B449" s="39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</row>
    <row r="450" spans="1:18" x14ac:dyDescent="0.2">
      <c r="A450" s="38"/>
      <c r="B450" s="39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</row>
    <row r="451" spans="1:18" x14ac:dyDescent="0.2">
      <c r="A451" s="38"/>
      <c r="B451" s="39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</row>
    <row r="452" spans="1:18" x14ac:dyDescent="0.2">
      <c r="A452" s="38"/>
      <c r="B452" s="39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</row>
    <row r="453" spans="1:18" x14ac:dyDescent="0.2">
      <c r="A453" s="38"/>
      <c r="B453" s="39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</row>
    <row r="454" spans="1:18" x14ac:dyDescent="0.2">
      <c r="A454" s="38"/>
      <c r="B454" s="39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</row>
    <row r="455" spans="1:18" x14ac:dyDescent="0.2">
      <c r="A455" s="38"/>
      <c r="B455" s="39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</row>
    <row r="456" spans="1:18" x14ac:dyDescent="0.2">
      <c r="A456" s="38"/>
      <c r="B456" s="39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</row>
    <row r="457" spans="1:18" x14ac:dyDescent="0.2">
      <c r="A457" s="38"/>
      <c r="B457" s="39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</row>
    <row r="458" spans="1:18" x14ac:dyDescent="0.2">
      <c r="A458" s="38"/>
      <c r="B458" s="39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</row>
    <row r="459" spans="1:18" x14ac:dyDescent="0.2">
      <c r="A459" s="38"/>
      <c r="B459" s="39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</row>
    <row r="460" spans="1:18" x14ac:dyDescent="0.2">
      <c r="A460" s="38"/>
      <c r="B460" s="39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</row>
    <row r="461" spans="1:18" x14ac:dyDescent="0.2">
      <c r="A461" s="38"/>
      <c r="B461" s="39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</row>
    <row r="462" spans="1:18" x14ac:dyDescent="0.2">
      <c r="A462" s="38"/>
      <c r="B462" s="39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</row>
    <row r="463" spans="1:18" x14ac:dyDescent="0.2">
      <c r="A463" s="38"/>
      <c r="B463" s="39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</row>
    <row r="464" spans="1:18" x14ac:dyDescent="0.2">
      <c r="A464" s="38"/>
      <c r="B464" s="39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</row>
    <row r="465" spans="1:18" x14ac:dyDescent="0.2">
      <c r="A465" s="38"/>
      <c r="B465" s="39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</row>
    <row r="466" spans="1:18" x14ac:dyDescent="0.2">
      <c r="A466" s="38"/>
      <c r="B466" s="39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</row>
    <row r="467" spans="1:18" x14ac:dyDescent="0.2">
      <c r="A467" s="38"/>
      <c r="B467" s="39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</row>
    <row r="468" spans="1:18" x14ac:dyDescent="0.2">
      <c r="A468" s="38"/>
      <c r="B468" s="39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</row>
    <row r="469" spans="1:18" x14ac:dyDescent="0.2">
      <c r="A469" s="38"/>
      <c r="B469" s="39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</row>
    <row r="470" spans="1:18" x14ac:dyDescent="0.2">
      <c r="A470" s="38"/>
      <c r="B470" s="39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</row>
    <row r="471" spans="1:18" x14ac:dyDescent="0.2">
      <c r="A471" s="38"/>
      <c r="B471" s="39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</row>
    <row r="472" spans="1:18" x14ac:dyDescent="0.2">
      <c r="A472" s="38"/>
      <c r="B472" s="39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</row>
    <row r="473" spans="1:18" x14ac:dyDescent="0.2">
      <c r="A473" s="38"/>
      <c r="B473" s="39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</row>
    <row r="474" spans="1:18" x14ac:dyDescent="0.2">
      <c r="A474" s="38"/>
      <c r="B474" s="39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</row>
    <row r="475" spans="1:18" x14ac:dyDescent="0.2">
      <c r="A475" s="38"/>
      <c r="B475" s="39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</row>
    <row r="476" spans="1:18" x14ac:dyDescent="0.2">
      <c r="A476" s="38"/>
      <c r="B476" s="39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</row>
    <row r="477" spans="1:18" x14ac:dyDescent="0.2">
      <c r="A477" s="38"/>
      <c r="B477" s="39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</row>
    <row r="478" spans="1:18" x14ac:dyDescent="0.2">
      <c r="A478" s="38"/>
      <c r="B478" s="39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</row>
    <row r="479" spans="1:18" x14ac:dyDescent="0.2">
      <c r="A479" s="38"/>
      <c r="B479" s="39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</row>
    <row r="480" spans="1:18" x14ac:dyDescent="0.2">
      <c r="A480" s="38"/>
      <c r="B480" s="39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</row>
    <row r="481" spans="1:18" x14ac:dyDescent="0.2">
      <c r="A481" s="38"/>
      <c r="B481" s="39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</row>
    <row r="482" spans="1:18" x14ac:dyDescent="0.2">
      <c r="A482" s="38"/>
      <c r="B482" s="39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</row>
    <row r="483" spans="1:18" x14ac:dyDescent="0.2">
      <c r="A483" s="38"/>
      <c r="B483" s="39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</row>
    <row r="484" spans="1:18" x14ac:dyDescent="0.2">
      <c r="A484" s="38"/>
      <c r="B484" s="39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</row>
    <row r="485" spans="1:18" x14ac:dyDescent="0.2">
      <c r="A485" s="38"/>
      <c r="B485" s="39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</row>
    <row r="486" spans="1:18" x14ac:dyDescent="0.2">
      <c r="A486" s="38"/>
      <c r="B486" s="39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</row>
    <row r="487" spans="1:18" x14ac:dyDescent="0.2">
      <c r="A487" s="38"/>
      <c r="B487" s="39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</row>
    <row r="488" spans="1:18" x14ac:dyDescent="0.2">
      <c r="A488" s="38"/>
      <c r="B488" s="39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</row>
    <row r="489" spans="1:18" x14ac:dyDescent="0.2">
      <c r="A489" s="38"/>
      <c r="B489" s="39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</row>
    <row r="490" spans="1:18" x14ac:dyDescent="0.2">
      <c r="A490" s="38"/>
      <c r="B490" s="39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</row>
    <row r="491" spans="1:18" x14ac:dyDescent="0.2">
      <c r="A491" s="38"/>
      <c r="B491" s="39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</row>
    <row r="492" spans="1:18" x14ac:dyDescent="0.2">
      <c r="A492" s="38"/>
      <c r="B492" s="39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</row>
    <row r="493" spans="1:18" x14ac:dyDescent="0.2">
      <c r="A493" s="38"/>
      <c r="B493" s="39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</row>
    <row r="494" spans="1:18" x14ac:dyDescent="0.2">
      <c r="A494" s="38"/>
      <c r="B494" s="39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</row>
    <row r="495" spans="1:18" x14ac:dyDescent="0.2">
      <c r="A495" s="38"/>
      <c r="B495" s="39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</row>
    <row r="496" spans="1:18" x14ac:dyDescent="0.2">
      <c r="A496" s="38"/>
      <c r="B496" s="39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</row>
    <row r="497" spans="1:18" x14ac:dyDescent="0.2">
      <c r="A497" s="38"/>
      <c r="B497" s="39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</row>
    <row r="498" spans="1:18" x14ac:dyDescent="0.2">
      <c r="A498" s="38"/>
      <c r="B498" s="39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</row>
    <row r="499" spans="1:18" x14ac:dyDescent="0.2">
      <c r="A499" s="38"/>
      <c r="B499" s="39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</row>
    <row r="500" spans="1:18" x14ac:dyDescent="0.2">
      <c r="A500" s="38"/>
      <c r="B500" s="39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</row>
    <row r="501" spans="1:18" x14ac:dyDescent="0.2">
      <c r="A501" s="38"/>
      <c r="B501" s="39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</row>
    <row r="502" spans="1:18" x14ac:dyDescent="0.2">
      <c r="A502" s="38"/>
      <c r="B502" s="39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</row>
    <row r="503" spans="1:18" x14ac:dyDescent="0.2">
      <c r="A503" s="38"/>
      <c r="B503" s="39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</row>
    <row r="504" spans="1:18" x14ac:dyDescent="0.2">
      <c r="A504" s="38"/>
      <c r="B504" s="39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</row>
    <row r="505" spans="1:18" x14ac:dyDescent="0.2">
      <c r="A505" s="38"/>
      <c r="B505" s="39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</row>
    <row r="506" spans="1:18" x14ac:dyDescent="0.2">
      <c r="A506" s="38"/>
      <c r="B506" s="39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</row>
    <row r="507" spans="1:18" x14ac:dyDescent="0.2">
      <c r="A507" s="38"/>
      <c r="B507" s="39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</row>
    <row r="508" spans="1:18" x14ac:dyDescent="0.2">
      <c r="A508" s="38"/>
      <c r="B508" s="39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</row>
    <row r="509" spans="1:18" x14ac:dyDescent="0.2">
      <c r="A509" s="38"/>
      <c r="B509" s="39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</row>
    <row r="510" spans="1:18" x14ac:dyDescent="0.2">
      <c r="A510" s="38"/>
      <c r="B510" s="39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</row>
    <row r="511" spans="1:18" x14ac:dyDescent="0.2">
      <c r="A511" s="38"/>
      <c r="B511" s="39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</row>
    <row r="512" spans="1:18" x14ac:dyDescent="0.2">
      <c r="A512" s="38"/>
      <c r="B512" s="39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</row>
    <row r="513" spans="1:18" x14ac:dyDescent="0.2">
      <c r="A513" s="38"/>
      <c r="B513" s="39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</row>
    <row r="514" spans="1:18" x14ac:dyDescent="0.2">
      <c r="A514" s="38"/>
      <c r="B514" s="39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</row>
    <row r="515" spans="1:18" x14ac:dyDescent="0.2">
      <c r="A515" s="38"/>
      <c r="B515" s="39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</row>
    <row r="516" spans="1:18" x14ac:dyDescent="0.2">
      <c r="A516" s="38"/>
      <c r="B516" s="39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</row>
    <row r="517" spans="1:18" x14ac:dyDescent="0.2">
      <c r="A517" s="38"/>
      <c r="B517" s="39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</row>
    <row r="518" spans="1:18" x14ac:dyDescent="0.2">
      <c r="A518" s="38"/>
      <c r="B518" s="39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</row>
    <row r="519" spans="1:18" x14ac:dyDescent="0.2">
      <c r="A519" s="38"/>
      <c r="B519" s="39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</row>
    <row r="520" spans="1:18" x14ac:dyDescent="0.2">
      <c r="A520" s="38"/>
      <c r="B520" s="39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</row>
    <row r="521" spans="1:18" x14ac:dyDescent="0.2">
      <c r="A521" s="38"/>
      <c r="B521" s="39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</row>
    <row r="522" spans="1:18" x14ac:dyDescent="0.2">
      <c r="A522" s="38"/>
      <c r="B522" s="39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</row>
    <row r="523" spans="1:18" x14ac:dyDescent="0.2">
      <c r="A523" s="38"/>
      <c r="B523" s="39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</row>
    <row r="524" spans="1:18" x14ac:dyDescent="0.2">
      <c r="A524" s="38"/>
      <c r="B524" s="39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</row>
    <row r="525" spans="1:18" x14ac:dyDescent="0.2">
      <c r="A525" s="38"/>
      <c r="B525" s="39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</row>
    <row r="526" spans="1:18" x14ac:dyDescent="0.2">
      <c r="A526" s="38"/>
      <c r="B526" s="39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</row>
    <row r="527" spans="1:18" x14ac:dyDescent="0.2">
      <c r="A527" s="38"/>
      <c r="B527" s="39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</row>
    <row r="528" spans="1:18" x14ac:dyDescent="0.2">
      <c r="A528" s="38"/>
      <c r="B528" s="39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</row>
    <row r="529" spans="1:18" x14ac:dyDescent="0.2">
      <c r="A529" s="38"/>
      <c r="B529" s="39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</row>
    <row r="530" spans="1:18" x14ac:dyDescent="0.2">
      <c r="A530" s="38"/>
      <c r="B530" s="39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</row>
    <row r="531" spans="1:18" x14ac:dyDescent="0.2">
      <c r="A531" s="38"/>
      <c r="B531" s="39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</row>
    <row r="532" spans="1:18" x14ac:dyDescent="0.2">
      <c r="A532" s="38"/>
      <c r="B532" s="39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</row>
    <row r="533" spans="1:18" x14ac:dyDescent="0.2">
      <c r="A533" s="38"/>
      <c r="B533" s="39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</row>
    <row r="534" spans="1:18" x14ac:dyDescent="0.2">
      <c r="A534" s="38"/>
      <c r="B534" s="39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</row>
    <row r="535" spans="1:18" x14ac:dyDescent="0.2">
      <c r="A535" s="38"/>
      <c r="B535" s="39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</row>
    <row r="536" spans="1:18" x14ac:dyDescent="0.2">
      <c r="A536" s="38"/>
      <c r="B536" s="39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</row>
    <row r="537" spans="1:18" x14ac:dyDescent="0.2">
      <c r="A537" s="38"/>
      <c r="B537" s="39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</row>
    <row r="538" spans="1:18" x14ac:dyDescent="0.2">
      <c r="A538" s="38"/>
      <c r="B538" s="39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</row>
    <row r="539" spans="1:18" x14ac:dyDescent="0.2">
      <c r="A539" s="38"/>
      <c r="B539" s="39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</row>
    <row r="540" spans="1:18" x14ac:dyDescent="0.2">
      <c r="A540" s="38"/>
      <c r="B540" s="39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</row>
    <row r="541" spans="1:18" x14ac:dyDescent="0.2">
      <c r="A541" s="38"/>
      <c r="B541" s="39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</row>
    <row r="542" spans="1:18" x14ac:dyDescent="0.2">
      <c r="A542" s="38"/>
      <c r="B542" s="39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</row>
    <row r="543" spans="1:18" x14ac:dyDescent="0.2">
      <c r="A543" s="38"/>
      <c r="B543" s="39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</row>
    <row r="544" spans="1:18" x14ac:dyDescent="0.2">
      <c r="A544" s="38"/>
      <c r="B544" s="39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</row>
    <row r="545" spans="1:18" x14ac:dyDescent="0.2">
      <c r="A545" s="38"/>
      <c r="B545" s="39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</row>
    <row r="546" spans="1:18" x14ac:dyDescent="0.2">
      <c r="A546" s="38"/>
      <c r="B546" s="39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</row>
    <row r="547" spans="1:18" x14ac:dyDescent="0.2">
      <c r="A547" s="38"/>
      <c r="B547" s="39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</row>
    <row r="548" spans="1:18" x14ac:dyDescent="0.2">
      <c r="A548" s="38"/>
      <c r="B548" s="39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</row>
    <row r="549" spans="1:18" x14ac:dyDescent="0.2">
      <c r="A549" s="38"/>
      <c r="B549" s="39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</row>
    <row r="550" spans="1:18" x14ac:dyDescent="0.2">
      <c r="A550" s="38"/>
      <c r="B550" s="39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</row>
    <row r="551" spans="1:18" x14ac:dyDescent="0.2">
      <c r="A551" s="38"/>
      <c r="B551" s="39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</row>
    <row r="552" spans="1:18" x14ac:dyDescent="0.2">
      <c r="A552" s="38"/>
      <c r="B552" s="39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</row>
    <row r="553" spans="1:18" x14ac:dyDescent="0.2">
      <c r="A553" s="38"/>
      <c r="B553" s="39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</row>
    <row r="554" spans="1:18" x14ac:dyDescent="0.2">
      <c r="A554" s="38"/>
      <c r="B554" s="39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</row>
    <row r="555" spans="1:18" x14ac:dyDescent="0.2">
      <c r="A555" s="38"/>
      <c r="B555" s="39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</row>
    <row r="556" spans="1:18" x14ac:dyDescent="0.2">
      <c r="A556" s="38"/>
      <c r="B556" s="39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</row>
    <row r="557" spans="1:18" x14ac:dyDescent="0.2">
      <c r="A557" s="38"/>
      <c r="B557" s="39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</row>
    <row r="558" spans="1:18" x14ac:dyDescent="0.2">
      <c r="A558" s="38"/>
      <c r="B558" s="39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</row>
    <row r="559" spans="1:18" x14ac:dyDescent="0.2">
      <c r="A559" s="38"/>
      <c r="B559" s="39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</row>
    <row r="560" spans="1:18" x14ac:dyDescent="0.2">
      <c r="A560" s="38"/>
      <c r="B560" s="39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</row>
    <row r="561" spans="1:18" x14ac:dyDescent="0.2">
      <c r="A561" s="38"/>
      <c r="B561" s="39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</row>
    <row r="562" spans="1:18" x14ac:dyDescent="0.2">
      <c r="A562" s="38"/>
      <c r="B562" s="39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</row>
    <row r="563" spans="1:18" x14ac:dyDescent="0.2">
      <c r="A563" s="38"/>
      <c r="B563" s="39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</row>
    <row r="564" spans="1:18" x14ac:dyDescent="0.2">
      <c r="A564" s="38"/>
      <c r="B564" s="39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</row>
    <row r="565" spans="1:18" x14ac:dyDescent="0.2">
      <c r="A565" s="38"/>
      <c r="B565" s="39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</row>
    <row r="566" spans="1:18" x14ac:dyDescent="0.2">
      <c r="A566" s="38"/>
      <c r="B566" s="39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</row>
    <row r="567" spans="1:18" x14ac:dyDescent="0.2">
      <c r="A567" s="38"/>
      <c r="B567" s="39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</row>
    <row r="568" spans="1:18" x14ac:dyDescent="0.2">
      <c r="A568" s="38"/>
      <c r="B568" s="39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</row>
    <row r="569" spans="1:18" x14ac:dyDescent="0.2">
      <c r="A569" s="38"/>
      <c r="B569" s="39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</row>
    <row r="570" spans="1:18" x14ac:dyDescent="0.2">
      <c r="A570" s="38"/>
      <c r="B570" s="39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</row>
    <row r="571" spans="1:18" x14ac:dyDescent="0.2">
      <c r="A571" s="38"/>
      <c r="B571" s="39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</row>
    <row r="572" spans="1:18" x14ac:dyDescent="0.2">
      <c r="A572" s="38"/>
      <c r="B572" s="39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</row>
    <row r="573" spans="1:18" x14ac:dyDescent="0.2">
      <c r="A573" s="38"/>
      <c r="B573" s="39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</row>
    <row r="574" spans="1:18" x14ac:dyDescent="0.2">
      <c r="A574" s="38"/>
      <c r="B574" s="39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</row>
    <row r="575" spans="1:18" x14ac:dyDescent="0.2">
      <c r="A575" s="38"/>
      <c r="B575" s="39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</row>
    <row r="576" spans="1:18" x14ac:dyDescent="0.2">
      <c r="A576" s="38"/>
      <c r="B576" s="39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</row>
    <row r="577" spans="1:18" x14ac:dyDescent="0.2">
      <c r="A577" s="38"/>
      <c r="B577" s="39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</row>
    <row r="578" spans="1:18" x14ac:dyDescent="0.2">
      <c r="A578" s="38"/>
      <c r="B578" s="39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</row>
    <row r="579" spans="1:18" x14ac:dyDescent="0.2">
      <c r="A579" s="38"/>
      <c r="B579" s="39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</row>
    <row r="580" spans="1:18" x14ac:dyDescent="0.2">
      <c r="A580" s="38"/>
      <c r="B580" s="39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</row>
    <row r="581" spans="1:18" x14ac:dyDescent="0.2">
      <c r="A581" s="38"/>
      <c r="B581" s="39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</row>
    <row r="582" spans="1:18" x14ac:dyDescent="0.2">
      <c r="A582" s="38"/>
      <c r="B582" s="39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</row>
    <row r="583" spans="1:18" x14ac:dyDescent="0.2">
      <c r="A583" s="38"/>
      <c r="B583" s="39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</row>
    <row r="584" spans="1:18" x14ac:dyDescent="0.2">
      <c r="A584" s="38"/>
      <c r="B584" s="39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</row>
    <row r="585" spans="1:18" x14ac:dyDescent="0.2">
      <c r="A585" s="38"/>
      <c r="B585" s="39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</row>
    <row r="586" spans="1:18" x14ac:dyDescent="0.2">
      <c r="A586" s="38"/>
      <c r="B586" s="39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</row>
    <row r="587" spans="1:18" x14ac:dyDescent="0.2">
      <c r="A587" s="38"/>
      <c r="B587" s="39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</row>
    <row r="588" spans="1:18" x14ac:dyDescent="0.2">
      <c r="A588" s="38"/>
      <c r="B588" s="39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</row>
    <row r="589" spans="1:18" x14ac:dyDescent="0.2">
      <c r="A589" s="38"/>
      <c r="B589" s="39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</row>
    <row r="590" spans="1:18" x14ac:dyDescent="0.2">
      <c r="A590" s="38"/>
      <c r="B590" s="39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</row>
    <row r="591" spans="1:18" x14ac:dyDescent="0.2">
      <c r="A591" s="38"/>
      <c r="B591" s="39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</row>
    <row r="592" spans="1:18" x14ac:dyDescent="0.2">
      <c r="A592" s="38"/>
      <c r="B592" s="39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</row>
    <row r="593" spans="1:18" x14ac:dyDescent="0.2">
      <c r="A593" s="38"/>
      <c r="B593" s="39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</row>
    <row r="594" spans="1:18" x14ac:dyDescent="0.2">
      <c r="A594" s="38"/>
      <c r="B594" s="39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</row>
    <row r="595" spans="1:18" x14ac:dyDescent="0.2">
      <c r="A595" s="38"/>
      <c r="B595" s="39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</row>
    <row r="596" spans="1:18" x14ac:dyDescent="0.2">
      <c r="A596" s="38"/>
      <c r="B596" s="39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</row>
    <row r="597" spans="1:18" x14ac:dyDescent="0.2">
      <c r="A597" s="38"/>
      <c r="B597" s="39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</row>
    <row r="598" spans="1:18" x14ac:dyDescent="0.2">
      <c r="A598" s="38"/>
      <c r="B598" s="39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</row>
    <row r="599" spans="1:18" x14ac:dyDescent="0.2">
      <c r="A599" s="38"/>
      <c r="B599" s="39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</row>
    <row r="600" spans="1:18" x14ac:dyDescent="0.2">
      <c r="A600" s="38"/>
      <c r="B600" s="39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</row>
    <row r="601" spans="1:18" x14ac:dyDescent="0.2">
      <c r="A601" s="38"/>
      <c r="B601" s="39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</row>
    <row r="602" spans="1:18" x14ac:dyDescent="0.2">
      <c r="A602" s="38"/>
      <c r="B602" s="39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</row>
    <row r="603" spans="1:18" x14ac:dyDescent="0.2">
      <c r="A603" s="38"/>
      <c r="B603" s="39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</row>
    <row r="604" spans="1:18" x14ac:dyDescent="0.2">
      <c r="A604" s="38"/>
      <c r="B604" s="39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</row>
    <row r="605" spans="1:18" x14ac:dyDescent="0.2">
      <c r="A605" s="38"/>
      <c r="B605" s="39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</row>
    <row r="606" spans="1:18" x14ac:dyDescent="0.2">
      <c r="A606" s="38"/>
      <c r="B606" s="39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</row>
    <row r="607" spans="1:18" x14ac:dyDescent="0.2">
      <c r="A607" s="38"/>
      <c r="B607" s="39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</row>
    <row r="608" spans="1:18" x14ac:dyDescent="0.2">
      <c r="A608" s="38"/>
      <c r="B608" s="39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</row>
    <row r="609" spans="1:18" x14ac:dyDescent="0.2">
      <c r="A609" s="38"/>
      <c r="B609" s="39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</row>
    <row r="610" spans="1:18" x14ac:dyDescent="0.2">
      <c r="A610" s="38"/>
      <c r="B610" s="39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</row>
    <row r="611" spans="1:18" x14ac:dyDescent="0.2">
      <c r="A611" s="38"/>
      <c r="B611" s="39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</row>
    <row r="612" spans="1:18" x14ac:dyDescent="0.2">
      <c r="A612" s="38"/>
      <c r="B612" s="39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</row>
    <row r="613" spans="1:18" x14ac:dyDescent="0.2">
      <c r="A613" s="38"/>
      <c r="B613" s="39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</row>
    <row r="614" spans="1:18" x14ac:dyDescent="0.2">
      <c r="A614" s="38"/>
      <c r="B614" s="39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</row>
    <row r="615" spans="1:18" x14ac:dyDescent="0.2">
      <c r="A615" s="38"/>
      <c r="B615" s="39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</row>
    <row r="616" spans="1:18" x14ac:dyDescent="0.2">
      <c r="A616" s="38"/>
      <c r="B616" s="39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</row>
    <row r="617" spans="1:18" x14ac:dyDescent="0.2">
      <c r="A617" s="38"/>
      <c r="B617" s="39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</row>
    <row r="618" spans="1:18" x14ac:dyDescent="0.2">
      <c r="A618" s="38"/>
      <c r="B618" s="39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</row>
    <row r="619" spans="1:18" x14ac:dyDescent="0.2">
      <c r="A619" s="38"/>
      <c r="B619" s="39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</row>
    <row r="620" spans="1:18" x14ac:dyDescent="0.2">
      <c r="A620" s="38"/>
      <c r="B620" s="39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</row>
    <row r="621" spans="1:18" x14ac:dyDescent="0.2">
      <c r="A621" s="38"/>
      <c r="B621" s="39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</row>
    <row r="622" spans="1:18" x14ac:dyDescent="0.2">
      <c r="A622" s="38"/>
      <c r="B622" s="39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</row>
    <row r="623" spans="1:18" x14ac:dyDescent="0.2">
      <c r="A623" s="38"/>
      <c r="B623" s="39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</row>
    <row r="624" spans="1:18" x14ac:dyDescent="0.2">
      <c r="A624" s="38"/>
      <c r="B624" s="39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</row>
    <row r="625" spans="1:18" x14ac:dyDescent="0.2">
      <c r="A625" s="38"/>
      <c r="B625" s="39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</row>
    <row r="626" spans="1:18" x14ac:dyDescent="0.2">
      <c r="A626" s="38"/>
      <c r="B626" s="39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</row>
    <row r="627" spans="1:18" x14ac:dyDescent="0.2">
      <c r="A627" s="38"/>
      <c r="B627" s="39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</row>
    <row r="628" spans="1:18" x14ac:dyDescent="0.2">
      <c r="A628" s="38"/>
      <c r="B628" s="39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</row>
    <row r="629" spans="1:18" x14ac:dyDescent="0.2">
      <c r="A629" s="38"/>
      <c r="B629" s="39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</row>
    <row r="630" spans="1:18" x14ac:dyDescent="0.2">
      <c r="A630" s="38"/>
      <c r="B630" s="39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</row>
    <row r="631" spans="1:18" x14ac:dyDescent="0.2">
      <c r="A631" s="38"/>
      <c r="B631" s="39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</row>
    <row r="632" spans="1:18" x14ac:dyDescent="0.2">
      <c r="A632" s="38"/>
      <c r="B632" s="39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</row>
    <row r="633" spans="1:18" x14ac:dyDescent="0.2">
      <c r="A633" s="38"/>
      <c r="B633" s="39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</row>
    <row r="634" spans="1:18" x14ac:dyDescent="0.2">
      <c r="A634" s="38"/>
      <c r="B634" s="39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</row>
    <row r="635" spans="1:18" x14ac:dyDescent="0.2">
      <c r="A635" s="38"/>
      <c r="B635" s="39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</row>
    <row r="636" spans="1:18" x14ac:dyDescent="0.2">
      <c r="A636" s="38"/>
      <c r="B636" s="39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</row>
    <row r="637" spans="1:18" x14ac:dyDescent="0.2">
      <c r="A637" s="38"/>
      <c r="B637" s="39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</row>
    <row r="638" spans="1:18" x14ac:dyDescent="0.2">
      <c r="A638" s="38"/>
      <c r="B638" s="39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</row>
    <row r="639" spans="1:18" x14ac:dyDescent="0.2">
      <c r="A639" s="38"/>
      <c r="B639" s="39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</row>
    <row r="640" spans="1:18" x14ac:dyDescent="0.2">
      <c r="A640" s="38"/>
      <c r="B640" s="39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</row>
    <row r="641" spans="1:18" x14ac:dyDescent="0.2">
      <c r="A641" s="38"/>
      <c r="B641" s="39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</row>
    <row r="642" spans="1:18" x14ac:dyDescent="0.2">
      <c r="A642" s="38"/>
      <c r="B642" s="39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</row>
    <row r="643" spans="1:18" x14ac:dyDescent="0.2">
      <c r="A643" s="38"/>
      <c r="B643" s="39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</row>
    <row r="644" spans="1:18" x14ac:dyDescent="0.2">
      <c r="A644" s="38"/>
      <c r="B644" s="39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</row>
    <row r="645" spans="1:18" x14ac:dyDescent="0.2">
      <c r="A645" s="38"/>
      <c r="B645" s="39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</row>
    <row r="646" spans="1:18" x14ac:dyDescent="0.2">
      <c r="A646" s="38"/>
      <c r="B646" s="39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</row>
    <row r="647" spans="1:18" x14ac:dyDescent="0.2">
      <c r="A647" s="38"/>
      <c r="B647" s="39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</row>
    <row r="648" spans="1:18" x14ac:dyDescent="0.2">
      <c r="A648" s="38"/>
      <c r="B648" s="39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</row>
    <row r="649" spans="1:18" x14ac:dyDescent="0.2">
      <c r="A649" s="38"/>
      <c r="B649" s="39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</row>
    <row r="650" spans="1:18" x14ac:dyDescent="0.2">
      <c r="A650" s="38"/>
      <c r="B650" s="39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</row>
    <row r="651" spans="1:18" x14ac:dyDescent="0.2">
      <c r="A651" s="38"/>
      <c r="B651" s="39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</row>
    <row r="652" spans="1:18" x14ac:dyDescent="0.2">
      <c r="A652" s="38"/>
      <c r="B652" s="39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</row>
    <row r="653" spans="1:18" x14ac:dyDescent="0.2">
      <c r="A653" s="38"/>
      <c r="B653" s="39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</row>
    <row r="654" spans="1:18" x14ac:dyDescent="0.2">
      <c r="A654" s="38"/>
      <c r="B654" s="39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</row>
    <row r="655" spans="1:18" x14ac:dyDescent="0.2">
      <c r="A655" s="38"/>
      <c r="B655" s="39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</row>
    <row r="656" spans="1:18" x14ac:dyDescent="0.2">
      <c r="A656" s="38"/>
      <c r="B656" s="39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</row>
    <row r="657" spans="1:18" x14ac:dyDescent="0.2">
      <c r="A657" s="38"/>
      <c r="B657" s="39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</row>
    <row r="658" spans="1:18" x14ac:dyDescent="0.2">
      <c r="A658" s="38"/>
      <c r="B658" s="39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</row>
    <row r="659" spans="1:18" x14ac:dyDescent="0.2">
      <c r="A659" s="38"/>
      <c r="B659" s="39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</row>
    <row r="660" spans="1:18" x14ac:dyDescent="0.2">
      <c r="A660" s="38"/>
      <c r="B660" s="39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</row>
    <row r="661" spans="1:18" x14ac:dyDescent="0.2">
      <c r="A661" s="38"/>
      <c r="B661" s="39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</row>
    <row r="662" spans="1:18" x14ac:dyDescent="0.2">
      <c r="A662" s="38"/>
      <c r="B662" s="39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</row>
    <row r="663" spans="1:18" x14ac:dyDescent="0.2">
      <c r="A663" s="38"/>
      <c r="B663" s="39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</row>
    <row r="664" spans="1:18" x14ac:dyDescent="0.2">
      <c r="A664" s="38"/>
      <c r="B664" s="39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</row>
    <row r="665" spans="1:18" x14ac:dyDescent="0.2">
      <c r="A665" s="38"/>
      <c r="B665" s="39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</row>
    <row r="666" spans="1:18" x14ac:dyDescent="0.2">
      <c r="A666" s="38"/>
      <c r="B666" s="39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</row>
    <row r="667" spans="1:18" x14ac:dyDescent="0.2">
      <c r="A667" s="38"/>
      <c r="B667" s="39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</row>
    <row r="668" spans="1:18" x14ac:dyDescent="0.2">
      <c r="A668" s="38"/>
      <c r="B668" s="39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</row>
    <row r="669" spans="1:18" x14ac:dyDescent="0.2">
      <c r="A669" s="38"/>
      <c r="B669" s="39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</row>
    <row r="670" spans="1:18" x14ac:dyDescent="0.2">
      <c r="A670" s="38"/>
      <c r="B670" s="39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</row>
    <row r="671" spans="1:18" x14ac:dyDescent="0.2">
      <c r="A671" s="38"/>
      <c r="B671" s="39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</row>
    <row r="672" spans="1:18" x14ac:dyDescent="0.2">
      <c r="A672" s="38"/>
      <c r="B672" s="39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</row>
    <row r="673" spans="1:18" x14ac:dyDescent="0.2">
      <c r="A673" s="38"/>
      <c r="B673" s="39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</row>
    <row r="674" spans="1:18" x14ac:dyDescent="0.2">
      <c r="A674" s="38"/>
      <c r="B674" s="39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</row>
    <row r="675" spans="1:18" x14ac:dyDescent="0.2">
      <c r="A675" s="38"/>
      <c r="B675" s="39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</row>
    <row r="676" spans="1:18" x14ac:dyDescent="0.2">
      <c r="A676" s="38"/>
      <c r="B676" s="39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</row>
    <row r="677" spans="1:18" x14ac:dyDescent="0.2">
      <c r="A677" s="38"/>
      <c r="B677" s="39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</row>
    <row r="678" spans="1:18" x14ac:dyDescent="0.2">
      <c r="A678" s="38"/>
      <c r="B678" s="39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</row>
    <row r="679" spans="1:18" x14ac:dyDescent="0.2">
      <c r="A679" s="38"/>
      <c r="B679" s="39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</row>
    <row r="680" spans="1:18" x14ac:dyDescent="0.2">
      <c r="A680" s="38"/>
      <c r="B680" s="39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</row>
    <row r="681" spans="1:18" x14ac:dyDescent="0.2">
      <c r="A681" s="38"/>
      <c r="B681" s="39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</row>
    <row r="682" spans="1:18" x14ac:dyDescent="0.2">
      <c r="A682" s="38"/>
      <c r="B682" s="39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</row>
    <row r="683" spans="1:18" x14ac:dyDescent="0.2">
      <c r="A683" s="38"/>
      <c r="B683" s="39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</row>
    <row r="684" spans="1:18" x14ac:dyDescent="0.2">
      <c r="A684" s="38"/>
      <c r="B684" s="39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</row>
    <row r="685" spans="1:18" x14ac:dyDescent="0.2">
      <c r="A685" s="38"/>
      <c r="B685" s="39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</row>
    <row r="686" spans="1:18" x14ac:dyDescent="0.2">
      <c r="A686" s="38"/>
      <c r="B686" s="39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</row>
    <row r="687" spans="1:18" x14ac:dyDescent="0.2">
      <c r="A687" s="38"/>
      <c r="B687" s="39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</row>
    <row r="688" spans="1:18" x14ac:dyDescent="0.2">
      <c r="A688" s="38"/>
      <c r="B688" s="39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</row>
    <row r="689" spans="1:18" x14ac:dyDescent="0.2">
      <c r="A689" s="38"/>
      <c r="B689" s="39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</row>
    <row r="690" spans="1:18" x14ac:dyDescent="0.2">
      <c r="A690" s="38"/>
      <c r="B690" s="39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</row>
    <row r="691" spans="1:18" x14ac:dyDescent="0.2">
      <c r="A691" s="38"/>
      <c r="B691" s="39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</row>
    <row r="692" spans="1:18" x14ac:dyDescent="0.2">
      <c r="A692" s="38"/>
      <c r="B692" s="39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</row>
    <row r="693" spans="1:18" x14ac:dyDescent="0.2">
      <c r="A693" s="38"/>
      <c r="B693" s="39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</row>
    <row r="694" spans="1:18" x14ac:dyDescent="0.2">
      <c r="A694" s="38"/>
      <c r="B694" s="39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</row>
    <row r="695" spans="1:18" x14ac:dyDescent="0.2">
      <c r="A695" s="38"/>
      <c r="B695" s="39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</row>
    <row r="696" spans="1:18" x14ac:dyDescent="0.2">
      <c r="A696" s="38"/>
      <c r="B696" s="39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</row>
    <row r="697" spans="1:18" x14ac:dyDescent="0.2">
      <c r="A697" s="38"/>
      <c r="B697" s="39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</row>
    <row r="698" spans="1:18" x14ac:dyDescent="0.2">
      <c r="A698" s="38"/>
      <c r="B698" s="39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</row>
    <row r="699" spans="1:18" x14ac:dyDescent="0.2">
      <c r="A699" s="38"/>
      <c r="B699" s="39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</row>
    <row r="700" spans="1:18" x14ac:dyDescent="0.2">
      <c r="A700" s="38"/>
      <c r="B700" s="39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</row>
    <row r="701" spans="1:18" x14ac:dyDescent="0.2">
      <c r="A701" s="38"/>
      <c r="B701" s="39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</row>
    <row r="702" spans="1:18" x14ac:dyDescent="0.2">
      <c r="A702" s="38"/>
      <c r="B702" s="39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</row>
    <row r="703" spans="1:18" x14ac:dyDescent="0.2">
      <c r="A703" s="38"/>
      <c r="B703" s="39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</row>
    <row r="704" spans="1:18" x14ac:dyDescent="0.2">
      <c r="A704" s="38"/>
      <c r="B704" s="39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</row>
    <row r="705" spans="1:18" x14ac:dyDescent="0.2">
      <c r="A705" s="38"/>
      <c r="B705" s="39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</row>
    <row r="706" spans="1:18" x14ac:dyDescent="0.2">
      <c r="A706" s="38"/>
      <c r="B706" s="39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</row>
    <row r="707" spans="1:18" x14ac:dyDescent="0.2">
      <c r="A707" s="38"/>
      <c r="B707" s="39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</row>
    <row r="708" spans="1:18" x14ac:dyDescent="0.2">
      <c r="A708" s="38"/>
      <c r="B708" s="39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</row>
    <row r="709" spans="1:18" x14ac:dyDescent="0.2">
      <c r="A709" s="38"/>
      <c r="B709" s="39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</row>
    <row r="710" spans="1:18" x14ac:dyDescent="0.2">
      <c r="A710" s="38"/>
      <c r="B710" s="39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</row>
    <row r="711" spans="1:18" x14ac:dyDescent="0.2">
      <c r="A711" s="38"/>
      <c r="B711" s="39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</row>
    <row r="712" spans="1:18" x14ac:dyDescent="0.2">
      <c r="A712" s="38"/>
      <c r="B712" s="39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</row>
    <row r="713" spans="1:18" x14ac:dyDescent="0.2">
      <c r="A713" s="38"/>
      <c r="B713" s="39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</row>
    <row r="714" spans="1:18" x14ac:dyDescent="0.2">
      <c r="A714" s="38"/>
      <c r="B714" s="39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</row>
    <row r="715" spans="1:18" x14ac:dyDescent="0.2">
      <c r="A715" s="38"/>
      <c r="B715" s="39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</row>
    <row r="716" spans="1:18" x14ac:dyDescent="0.2">
      <c r="A716" s="38"/>
      <c r="B716" s="39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</row>
    <row r="717" spans="1:18" x14ac:dyDescent="0.2">
      <c r="A717" s="38"/>
      <c r="B717" s="39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</row>
    <row r="718" spans="1:18" x14ac:dyDescent="0.2">
      <c r="A718" s="38"/>
      <c r="B718" s="39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</row>
    <row r="719" spans="1:18" x14ac:dyDescent="0.2">
      <c r="A719" s="38"/>
      <c r="B719" s="39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</row>
    <row r="720" spans="1:18" x14ac:dyDescent="0.2">
      <c r="A720" s="38"/>
      <c r="B720" s="39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</row>
    <row r="721" spans="1:18" x14ac:dyDescent="0.2">
      <c r="A721" s="38"/>
      <c r="B721" s="39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</row>
    <row r="722" spans="1:18" x14ac:dyDescent="0.2">
      <c r="A722" s="38"/>
      <c r="B722" s="39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</row>
    <row r="723" spans="1:18" x14ac:dyDescent="0.2">
      <c r="A723" s="38"/>
      <c r="B723" s="39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</row>
    <row r="724" spans="1:18" x14ac:dyDescent="0.2">
      <c r="A724" s="38"/>
      <c r="B724" s="39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</row>
    <row r="725" spans="1:18" x14ac:dyDescent="0.2">
      <c r="A725" s="38"/>
      <c r="B725" s="39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</row>
    <row r="726" spans="1:18" x14ac:dyDescent="0.2">
      <c r="A726" s="38"/>
      <c r="B726" s="39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</row>
    <row r="727" spans="1:18" x14ac:dyDescent="0.2">
      <c r="A727" s="38"/>
      <c r="B727" s="39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</row>
    <row r="728" spans="1:18" x14ac:dyDescent="0.2">
      <c r="A728" s="38"/>
      <c r="B728" s="39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</row>
    <row r="729" spans="1:18" x14ac:dyDescent="0.2">
      <c r="A729" s="38"/>
      <c r="B729" s="39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</row>
    <row r="730" spans="1:18" x14ac:dyDescent="0.2">
      <c r="A730" s="38"/>
      <c r="B730" s="39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</row>
    <row r="731" spans="1:18" x14ac:dyDescent="0.2">
      <c r="A731" s="38"/>
      <c r="B731" s="39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</row>
    <row r="732" spans="1:18" x14ac:dyDescent="0.2">
      <c r="A732" s="38"/>
      <c r="B732" s="39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</row>
    <row r="733" spans="1:18" x14ac:dyDescent="0.2">
      <c r="A733" s="38"/>
      <c r="B733" s="39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</row>
    <row r="734" spans="1:18" x14ac:dyDescent="0.2">
      <c r="A734" s="38"/>
      <c r="B734" s="39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</row>
    <row r="735" spans="1:18" x14ac:dyDescent="0.2">
      <c r="A735" s="38"/>
      <c r="B735" s="39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</row>
    <row r="736" spans="1:18" x14ac:dyDescent="0.2">
      <c r="A736" s="38"/>
      <c r="B736" s="39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</row>
    <row r="737" spans="1:18" x14ac:dyDescent="0.2">
      <c r="A737" s="38"/>
      <c r="B737" s="39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</row>
    <row r="738" spans="1:18" x14ac:dyDescent="0.2">
      <c r="A738" s="38"/>
      <c r="B738" s="39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</row>
    <row r="739" spans="1:18" x14ac:dyDescent="0.2">
      <c r="A739" s="38"/>
      <c r="B739" s="39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</row>
    <row r="740" spans="1:18" x14ac:dyDescent="0.2">
      <c r="A740" s="38"/>
      <c r="B740" s="39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</row>
    <row r="741" spans="1:18" x14ac:dyDescent="0.2">
      <c r="A741" s="38"/>
      <c r="B741" s="39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</row>
    <row r="742" spans="1:18" x14ac:dyDescent="0.2">
      <c r="A742" s="38"/>
      <c r="B742" s="39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</row>
    <row r="743" spans="1:18" x14ac:dyDescent="0.2">
      <c r="A743" s="38"/>
      <c r="B743" s="39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</row>
    <row r="744" spans="1:18" x14ac:dyDescent="0.2">
      <c r="A744" s="38"/>
      <c r="B744" s="39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</row>
    <row r="745" spans="1:18" x14ac:dyDescent="0.2">
      <c r="A745" s="38"/>
      <c r="B745" s="39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</row>
    <row r="746" spans="1:18" x14ac:dyDescent="0.2">
      <c r="A746" s="38"/>
      <c r="B746" s="39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</row>
    <row r="747" spans="1:18" x14ac:dyDescent="0.2">
      <c r="A747" s="38"/>
      <c r="B747" s="39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</row>
    <row r="748" spans="1:18" x14ac:dyDescent="0.2">
      <c r="A748" s="38"/>
      <c r="B748" s="39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</row>
    <row r="749" spans="1:18" x14ac:dyDescent="0.2">
      <c r="A749" s="38"/>
      <c r="B749" s="39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</row>
    <row r="750" spans="1:18" x14ac:dyDescent="0.2">
      <c r="A750" s="38"/>
      <c r="B750" s="39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</row>
    <row r="751" spans="1:18" x14ac:dyDescent="0.2">
      <c r="A751" s="38"/>
      <c r="B751" s="39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</row>
    <row r="752" spans="1:18" x14ac:dyDescent="0.2">
      <c r="A752" s="38"/>
      <c r="B752" s="39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</row>
    <row r="753" spans="1:18" x14ac:dyDescent="0.2">
      <c r="A753" s="38"/>
      <c r="B753" s="39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</row>
    <row r="754" spans="1:18" x14ac:dyDescent="0.2">
      <c r="A754" s="38"/>
      <c r="B754" s="39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</row>
    <row r="755" spans="1:18" x14ac:dyDescent="0.2">
      <c r="A755" s="38"/>
      <c r="B755" s="39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</row>
    <row r="756" spans="1:18" x14ac:dyDescent="0.2">
      <c r="A756" s="38"/>
      <c r="B756" s="39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</row>
    <row r="757" spans="1:18" x14ac:dyDescent="0.2">
      <c r="A757" s="38"/>
      <c r="B757" s="39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</row>
    <row r="758" spans="1:18" x14ac:dyDescent="0.2">
      <c r="A758" s="38"/>
      <c r="B758" s="39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</row>
    <row r="759" spans="1:18" x14ac:dyDescent="0.2">
      <c r="A759" s="38"/>
      <c r="B759" s="39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</row>
    <row r="760" spans="1:18" x14ac:dyDescent="0.2">
      <c r="A760" s="38"/>
      <c r="B760" s="39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</row>
    <row r="761" spans="1:18" x14ac:dyDescent="0.2">
      <c r="A761" s="38"/>
      <c r="B761" s="39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</row>
    <row r="762" spans="1:18" x14ac:dyDescent="0.2">
      <c r="A762" s="38"/>
      <c r="B762" s="39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</row>
    <row r="763" spans="1:18" x14ac:dyDescent="0.2">
      <c r="A763" s="38"/>
      <c r="B763" s="39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</row>
    <row r="764" spans="1:18" x14ac:dyDescent="0.2">
      <c r="A764" s="38"/>
      <c r="B764" s="39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</row>
    <row r="765" spans="1:18" x14ac:dyDescent="0.2">
      <c r="A765" s="38"/>
      <c r="B765" s="39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</row>
    <row r="766" spans="1:18" x14ac:dyDescent="0.2">
      <c r="A766" s="38"/>
      <c r="B766" s="39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</row>
    <row r="767" spans="1:18" x14ac:dyDescent="0.2">
      <c r="A767" s="38"/>
      <c r="B767" s="39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</row>
    <row r="768" spans="1:18" x14ac:dyDescent="0.2">
      <c r="A768" s="38"/>
      <c r="B768" s="39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</row>
    <row r="769" spans="1:18" x14ac:dyDescent="0.2">
      <c r="A769" s="38"/>
      <c r="B769" s="39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</row>
    <row r="770" spans="1:18" x14ac:dyDescent="0.2">
      <c r="A770" s="38"/>
      <c r="B770" s="39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</row>
    <row r="771" spans="1:18" x14ac:dyDescent="0.2">
      <c r="A771" s="38"/>
      <c r="B771" s="39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</row>
    <row r="772" spans="1:18" x14ac:dyDescent="0.2">
      <c r="A772" s="38"/>
      <c r="B772" s="39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</row>
    <row r="773" spans="1:18" x14ac:dyDescent="0.2">
      <c r="A773" s="38"/>
      <c r="B773" s="39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</row>
    <row r="774" spans="1:18" x14ac:dyDescent="0.2">
      <c r="A774" s="38"/>
      <c r="B774" s="39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</row>
    <row r="775" spans="1:18" x14ac:dyDescent="0.2">
      <c r="A775" s="38"/>
      <c r="B775" s="39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</row>
    <row r="776" spans="1:18" x14ac:dyDescent="0.2">
      <c r="A776" s="38"/>
      <c r="B776" s="39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</row>
    <row r="777" spans="1:18" x14ac:dyDescent="0.2">
      <c r="A777" s="38"/>
      <c r="B777" s="39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</row>
    <row r="778" spans="1:18" x14ac:dyDescent="0.2">
      <c r="A778" s="38"/>
      <c r="B778" s="39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</row>
    <row r="779" spans="1:18" x14ac:dyDescent="0.2">
      <c r="A779" s="38"/>
      <c r="B779" s="39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</row>
    <row r="780" spans="1:18" x14ac:dyDescent="0.2">
      <c r="A780" s="38"/>
      <c r="B780" s="39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</row>
    <row r="781" spans="1:18" x14ac:dyDescent="0.2">
      <c r="A781" s="38"/>
      <c r="B781" s="39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</row>
    <row r="782" spans="1:18" x14ac:dyDescent="0.2">
      <c r="A782" s="38"/>
      <c r="B782" s="39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</row>
    <row r="783" spans="1:18" x14ac:dyDescent="0.2">
      <c r="A783" s="38"/>
      <c r="B783" s="39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</row>
    <row r="784" spans="1:18" x14ac:dyDescent="0.2">
      <c r="A784" s="38"/>
      <c r="B784" s="39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</row>
    <row r="785" spans="1:18" x14ac:dyDescent="0.2">
      <c r="A785" s="38"/>
      <c r="B785" s="39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</row>
    <row r="786" spans="1:18" x14ac:dyDescent="0.2">
      <c r="A786" s="38"/>
      <c r="B786" s="39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</row>
    <row r="787" spans="1:18" x14ac:dyDescent="0.2">
      <c r="A787" s="38"/>
      <c r="B787" s="39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</row>
    <row r="788" spans="1:18" x14ac:dyDescent="0.2">
      <c r="A788" s="38"/>
      <c r="B788" s="39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</row>
    <row r="789" spans="1:18" x14ac:dyDescent="0.2">
      <c r="A789" s="38"/>
      <c r="B789" s="39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</row>
    <row r="790" spans="1:18" x14ac:dyDescent="0.2">
      <c r="A790" s="38"/>
      <c r="B790" s="39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</row>
    <row r="791" spans="1:18" x14ac:dyDescent="0.2">
      <c r="A791" s="38"/>
      <c r="B791" s="39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</row>
    <row r="792" spans="1:18" x14ac:dyDescent="0.2">
      <c r="A792" s="38"/>
      <c r="B792" s="39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</row>
    <row r="793" spans="1:18" x14ac:dyDescent="0.2">
      <c r="A793" s="38"/>
      <c r="B793" s="39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</row>
    <row r="794" spans="1:18" x14ac:dyDescent="0.2">
      <c r="A794" s="38"/>
      <c r="B794" s="39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</row>
    <row r="795" spans="1:18" x14ac:dyDescent="0.2">
      <c r="A795" s="38"/>
      <c r="B795" s="39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</row>
    <row r="796" spans="1:18" x14ac:dyDescent="0.2">
      <c r="A796" s="38"/>
      <c r="B796" s="39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</row>
    <row r="797" spans="1:18" x14ac:dyDescent="0.2">
      <c r="A797" s="38"/>
      <c r="B797" s="39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</row>
    <row r="798" spans="1:18" x14ac:dyDescent="0.2">
      <c r="A798" s="38"/>
      <c r="B798" s="39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</row>
    <row r="799" spans="1:18" x14ac:dyDescent="0.2">
      <c r="A799" s="38"/>
      <c r="B799" s="39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</row>
    <row r="800" spans="1:18" x14ac:dyDescent="0.2">
      <c r="A800" s="38"/>
      <c r="B800" s="39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</row>
    <row r="801" spans="1:18" x14ac:dyDescent="0.2">
      <c r="A801" s="38"/>
      <c r="B801" s="39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</row>
    <row r="802" spans="1:18" x14ac:dyDescent="0.2">
      <c r="A802" s="38"/>
      <c r="B802" s="39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</row>
    <row r="803" spans="1:18" x14ac:dyDescent="0.2">
      <c r="A803" s="38"/>
      <c r="B803" s="39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</row>
    <row r="804" spans="1:18" x14ac:dyDescent="0.2">
      <c r="A804" s="38"/>
      <c r="B804" s="39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</row>
    <row r="805" spans="1:18" x14ac:dyDescent="0.2">
      <c r="A805" s="38"/>
      <c r="B805" s="39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</row>
    <row r="806" spans="1:18" x14ac:dyDescent="0.2">
      <c r="A806" s="38"/>
      <c r="B806" s="39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</row>
    <row r="807" spans="1:18" x14ac:dyDescent="0.2">
      <c r="A807" s="38"/>
      <c r="B807" s="39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</row>
    <row r="808" spans="1:18" x14ac:dyDescent="0.2">
      <c r="A808" s="38"/>
      <c r="B808" s="39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</row>
    <row r="809" spans="1:18" x14ac:dyDescent="0.2">
      <c r="A809" s="38"/>
      <c r="B809" s="39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</row>
    <row r="810" spans="1:18" x14ac:dyDescent="0.2">
      <c r="A810" s="38"/>
      <c r="B810" s="39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</row>
    <row r="811" spans="1:18" x14ac:dyDescent="0.2">
      <c r="A811" s="38"/>
      <c r="B811" s="39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</row>
    <row r="812" spans="1:18" x14ac:dyDescent="0.2">
      <c r="A812" s="38"/>
      <c r="B812" s="39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</row>
    <row r="813" spans="1:18" x14ac:dyDescent="0.2">
      <c r="A813" s="38"/>
      <c r="B813" s="39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</row>
    <row r="814" spans="1:18" x14ac:dyDescent="0.2">
      <c r="A814" s="38"/>
      <c r="B814" s="39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</row>
    <row r="815" spans="1:18" x14ac:dyDescent="0.2">
      <c r="A815" s="38"/>
      <c r="B815" s="39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</row>
    <row r="816" spans="1:18" x14ac:dyDescent="0.2">
      <c r="A816" s="38"/>
      <c r="B816" s="39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</row>
    <row r="817" spans="1:18" x14ac:dyDescent="0.2">
      <c r="A817" s="38"/>
      <c r="B817" s="39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</row>
    <row r="818" spans="1:18" x14ac:dyDescent="0.2">
      <c r="A818" s="38"/>
      <c r="B818" s="39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</row>
    <row r="819" spans="1:18" x14ac:dyDescent="0.2">
      <c r="A819" s="38"/>
      <c r="B819" s="39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</row>
    <row r="820" spans="1:18" x14ac:dyDescent="0.2">
      <c r="A820" s="38"/>
      <c r="B820" s="39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</row>
    <row r="821" spans="1:18" x14ac:dyDescent="0.2">
      <c r="A821" s="38"/>
      <c r="B821" s="39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</row>
    <row r="822" spans="1:18" x14ac:dyDescent="0.2">
      <c r="A822" s="38"/>
      <c r="B822" s="39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</row>
    <row r="823" spans="1:18" x14ac:dyDescent="0.2">
      <c r="A823" s="38"/>
      <c r="B823" s="39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</row>
    <row r="824" spans="1:18" x14ac:dyDescent="0.2">
      <c r="A824" s="38"/>
      <c r="B824" s="39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</row>
    <row r="825" spans="1:18" x14ac:dyDescent="0.2">
      <c r="A825" s="38"/>
      <c r="B825" s="39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</row>
    <row r="826" spans="1:18" x14ac:dyDescent="0.2">
      <c r="A826" s="38"/>
      <c r="B826" s="39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</row>
    <row r="827" spans="1:18" x14ac:dyDescent="0.2">
      <c r="A827" s="38"/>
      <c r="B827" s="39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</row>
    <row r="828" spans="1:18" x14ac:dyDescent="0.2">
      <c r="A828" s="38"/>
      <c r="B828" s="39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</row>
    <row r="829" spans="1:18" x14ac:dyDescent="0.2">
      <c r="A829" s="38"/>
      <c r="B829" s="39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</row>
    <row r="830" spans="1:18" x14ac:dyDescent="0.2">
      <c r="A830" s="38"/>
      <c r="B830" s="39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</row>
    <row r="831" spans="1:18" x14ac:dyDescent="0.2">
      <c r="A831" s="38"/>
      <c r="B831" s="39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</row>
    <row r="832" spans="1:18" x14ac:dyDescent="0.2">
      <c r="A832" s="38"/>
      <c r="B832" s="39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</row>
    <row r="833" spans="1:18" x14ac:dyDescent="0.2">
      <c r="A833" s="38"/>
      <c r="B833" s="39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</row>
    <row r="834" spans="1:18" x14ac:dyDescent="0.2">
      <c r="A834" s="38"/>
      <c r="B834" s="39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</row>
    <row r="835" spans="1:18" x14ac:dyDescent="0.2">
      <c r="A835" s="38"/>
      <c r="B835" s="39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</row>
    <row r="836" spans="1:18" x14ac:dyDescent="0.2">
      <c r="A836" s="38"/>
      <c r="B836" s="39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</row>
    <row r="837" spans="1:18" x14ac:dyDescent="0.2">
      <c r="A837" s="38"/>
      <c r="B837" s="39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</row>
    <row r="838" spans="1:18" x14ac:dyDescent="0.2">
      <c r="A838" s="38"/>
      <c r="B838" s="39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</row>
    <row r="839" spans="1:18" x14ac:dyDescent="0.2">
      <c r="A839" s="38"/>
      <c r="B839" s="39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</row>
    <row r="840" spans="1:18" x14ac:dyDescent="0.2">
      <c r="A840" s="38"/>
      <c r="B840" s="39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</row>
    <row r="841" spans="1:18" x14ac:dyDescent="0.2">
      <c r="A841" s="38"/>
      <c r="B841" s="39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</row>
    <row r="842" spans="1:18" x14ac:dyDescent="0.2">
      <c r="A842" s="38"/>
      <c r="B842" s="39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</row>
    <row r="843" spans="1:18" x14ac:dyDescent="0.2">
      <c r="A843" s="38"/>
      <c r="B843" s="39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</row>
    <row r="844" spans="1:18" x14ac:dyDescent="0.2">
      <c r="A844" s="38"/>
      <c r="B844" s="39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</row>
    <row r="845" spans="1:18" x14ac:dyDescent="0.2">
      <c r="A845" s="38"/>
      <c r="B845" s="39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</row>
    <row r="846" spans="1:18" x14ac:dyDescent="0.2">
      <c r="A846" s="38"/>
      <c r="B846" s="39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</row>
    <row r="847" spans="1:18" x14ac:dyDescent="0.2">
      <c r="A847" s="38"/>
      <c r="B847" s="39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</row>
    <row r="848" spans="1:18" x14ac:dyDescent="0.2">
      <c r="A848" s="38"/>
      <c r="B848" s="39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</row>
    <row r="849" spans="1:18" x14ac:dyDescent="0.2">
      <c r="A849" s="38"/>
      <c r="B849" s="39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</row>
    <row r="850" spans="1:18" x14ac:dyDescent="0.2">
      <c r="A850" s="38"/>
      <c r="B850" s="39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</row>
    <row r="851" spans="1:18" x14ac:dyDescent="0.2">
      <c r="A851" s="38"/>
      <c r="B851" s="39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</row>
    <row r="852" spans="1:18" x14ac:dyDescent="0.2">
      <c r="A852" s="38"/>
      <c r="B852" s="39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</row>
    <row r="853" spans="1:18" x14ac:dyDescent="0.2">
      <c r="A853" s="38"/>
      <c r="B853" s="39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</row>
    <row r="854" spans="1:18" x14ac:dyDescent="0.2">
      <c r="A854" s="38"/>
      <c r="B854" s="39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</row>
    <row r="855" spans="1:18" x14ac:dyDescent="0.2">
      <c r="A855" s="38"/>
      <c r="B855" s="39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</row>
    <row r="856" spans="1:18" x14ac:dyDescent="0.2">
      <c r="A856" s="38"/>
      <c r="B856" s="39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</row>
    <row r="857" spans="1:18" x14ac:dyDescent="0.2">
      <c r="A857" s="38"/>
      <c r="B857" s="39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</row>
    <row r="858" spans="1:18" x14ac:dyDescent="0.2">
      <c r="A858" s="38"/>
      <c r="B858" s="39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</row>
    <row r="859" spans="1:18" x14ac:dyDescent="0.2">
      <c r="A859" s="38"/>
      <c r="B859" s="39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</row>
    <row r="860" spans="1:18" x14ac:dyDescent="0.2">
      <c r="A860" s="38"/>
      <c r="B860" s="39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</row>
    <row r="861" spans="1:18" x14ac:dyDescent="0.2">
      <c r="A861" s="38"/>
      <c r="B861" s="39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</row>
    <row r="862" spans="1:18" x14ac:dyDescent="0.2">
      <c r="A862" s="38"/>
      <c r="B862" s="39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</row>
    <row r="863" spans="1:18" x14ac:dyDescent="0.2">
      <c r="A863" s="38"/>
      <c r="B863" s="39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</row>
    <row r="864" spans="1:18" x14ac:dyDescent="0.2">
      <c r="A864" s="38"/>
      <c r="B864" s="39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</row>
    <row r="865" spans="1:18" x14ac:dyDescent="0.2">
      <c r="A865" s="38"/>
      <c r="B865" s="39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</row>
    <row r="866" spans="1:18" x14ac:dyDescent="0.2">
      <c r="A866" s="38"/>
      <c r="B866" s="39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</row>
    <row r="867" spans="1:18" x14ac:dyDescent="0.2">
      <c r="A867" s="38"/>
      <c r="B867" s="39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</row>
    <row r="868" spans="1:18" x14ac:dyDescent="0.2">
      <c r="A868" s="38"/>
      <c r="B868" s="39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</row>
    <row r="869" spans="1:18" x14ac:dyDescent="0.2">
      <c r="A869" s="38"/>
      <c r="B869" s="39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</row>
    <row r="870" spans="1:18" x14ac:dyDescent="0.2">
      <c r="A870" s="38"/>
      <c r="B870" s="39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</row>
    <row r="871" spans="1:18" x14ac:dyDescent="0.2">
      <c r="A871" s="38"/>
      <c r="B871" s="39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</row>
    <row r="872" spans="1:18" x14ac:dyDescent="0.2">
      <c r="A872" s="38"/>
      <c r="B872" s="39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</row>
    <row r="873" spans="1:18" x14ac:dyDescent="0.2">
      <c r="A873" s="38"/>
      <c r="B873" s="39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</row>
    <row r="874" spans="1:18" x14ac:dyDescent="0.2">
      <c r="A874" s="38"/>
      <c r="B874" s="39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</row>
    <row r="875" spans="1:18" x14ac:dyDescent="0.2">
      <c r="A875" s="38"/>
      <c r="B875" s="39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</row>
    <row r="876" spans="1:18" x14ac:dyDescent="0.2">
      <c r="A876" s="38"/>
      <c r="B876" s="39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</row>
    <row r="877" spans="1:18" x14ac:dyDescent="0.2">
      <c r="A877" s="38"/>
      <c r="B877" s="39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</row>
    <row r="878" spans="1:18" x14ac:dyDescent="0.2">
      <c r="A878" s="38"/>
      <c r="B878" s="39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</row>
    <row r="879" spans="1:18" x14ac:dyDescent="0.2">
      <c r="A879" s="38"/>
      <c r="B879" s="39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</row>
    <row r="880" spans="1:18" x14ac:dyDescent="0.2">
      <c r="A880" s="38"/>
      <c r="B880" s="39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</row>
    <row r="881" spans="1:18" x14ac:dyDescent="0.2">
      <c r="A881" s="38"/>
      <c r="B881" s="39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</row>
    <row r="882" spans="1:18" x14ac:dyDescent="0.2">
      <c r="A882" s="38"/>
      <c r="B882" s="39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</row>
    <row r="883" spans="1:18" x14ac:dyDescent="0.2">
      <c r="A883" s="38"/>
      <c r="B883" s="39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</row>
    <row r="884" spans="1:18" x14ac:dyDescent="0.2">
      <c r="A884" s="38"/>
      <c r="B884" s="39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</row>
    <row r="885" spans="1:18" x14ac:dyDescent="0.2">
      <c r="A885" s="38"/>
      <c r="B885" s="39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</row>
    <row r="886" spans="1:18" x14ac:dyDescent="0.2">
      <c r="A886" s="38"/>
      <c r="B886" s="39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</row>
    <row r="887" spans="1:18" x14ac:dyDescent="0.2">
      <c r="A887" s="38"/>
      <c r="B887" s="39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</row>
    <row r="888" spans="1:18" x14ac:dyDescent="0.2">
      <c r="A888" s="38"/>
      <c r="B888" s="39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</row>
    <row r="889" spans="1:18" x14ac:dyDescent="0.2">
      <c r="A889" s="38"/>
      <c r="B889" s="39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</row>
    <row r="890" spans="1:18" x14ac:dyDescent="0.2">
      <c r="A890" s="38"/>
      <c r="B890" s="39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</row>
    <row r="891" spans="1:18" x14ac:dyDescent="0.2">
      <c r="A891" s="38"/>
      <c r="B891" s="39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</row>
    <row r="892" spans="1:18" x14ac:dyDescent="0.2">
      <c r="A892" s="38"/>
      <c r="B892" s="39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</row>
    <row r="893" spans="1:18" x14ac:dyDescent="0.2">
      <c r="A893" s="38"/>
      <c r="B893" s="39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</row>
    <row r="894" spans="1:18" x14ac:dyDescent="0.2">
      <c r="A894" s="38"/>
      <c r="B894" s="39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</row>
    <row r="895" spans="1:18" x14ac:dyDescent="0.2">
      <c r="A895" s="38"/>
      <c r="B895" s="39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</row>
    <row r="896" spans="1:18" x14ac:dyDescent="0.2">
      <c r="A896" s="38"/>
      <c r="B896" s="39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</row>
    <row r="897" spans="1:18" x14ac:dyDescent="0.2">
      <c r="A897" s="38"/>
      <c r="B897" s="39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</row>
    <row r="898" spans="1:18" x14ac:dyDescent="0.2">
      <c r="A898" s="38"/>
      <c r="B898" s="39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</row>
    <row r="899" spans="1:18" x14ac:dyDescent="0.2">
      <c r="A899" s="38"/>
      <c r="B899" s="39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</row>
    <row r="900" spans="1:18" x14ac:dyDescent="0.2">
      <c r="A900" s="38"/>
      <c r="B900" s="39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</row>
    <row r="901" spans="1:18" x14ac:dyDescent="0.2">
      <c r="A901" s="38"/>
      <c r="B901" s="39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</row>
    <row r="902" spans="1:18" x14ac:dyDescent="0.2">
      <c r="A902" s="38"/>
      <c r="B902" s="39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</row>
    <row r="903" spans="1:18" x14ac:dyDescent="0.2">
      <c r="A903" s="38"/>
      <c r="B903" s="39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</row>
    <row r="904" spans="1:18" x14ac:dyDescent="0.2">
      <c r="A904" s="38"/>
      <c r="B904" s="39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</row>
    <row r="905" spans="1:18" x14ac:dyDescent="0.2">
      <c r="A905" s="38"/>
      <c r="B905" s="39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</row>
    <row r="906" spans="1:18" x14ac:dyDescent="0.2">
      <c r="A906" s="38"/>
      <c r="B906" s="39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</row>
    <row r="907" spans="1:18" x14ac:dyDescent="0.2">
      <c r="A907" s="38"/>
      <c r="B907" s="39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</row>
    <row r="908" spans="1:18" x14ac:dyDescent="0.2">
      <c r="A908" s="38"/>
      <c r="B908" s="39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</row>
    <row r="909" spans="1:18" x14ac:dyDescent="0.2">
      <c r="A909" s="38"/>
      <c r="B909" s="39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</row>
    <row r="910" spans="1:18" x14ac:dyDescent="0.2">
      <c r="A910" s="38"/>
      <c r="B910" s="39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</row>
    <row r="911" spans="1:18" x14ac:dyDescent="0.2">
      <c r="A911" s="38"/>
      <c r="B911" s="39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</row>
    <row r="912" spans="1:18" x14ac:dyDescent="0.2">
      <c r="A912" s="38"/>
      <c r="B912" s="39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</row>
    <row r="913" spans="1:18" x14ac:dyDescent="0.2">
      <c r="A913" s="38"/>
      <c r="B913" s="39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</row>
    <row r="914" spans="1:18" x14ac:dyDescent="0.2">
      <c r="A914" s="38"/>
      <c r="B914" s="39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</row>
    <row r="915" spans="1:18" x14ac:dyDescent="0.2">
      <c r="A915" s="38"/>
      <c r="B915" s="39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</row>
    <row r="916" spans="1:18" x14ac:dyDescent="0.2">
      <c r="A916" s="38"/>
      <c r="B916" s="39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</row>
    <row r="917" spans="1:18" x14ac:dyDescent="0.2">
      <c r="A917" s="38"/>
      <c r="B917" s="39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</row>
    <row r="918" spans="1:18" x14ac:dyDescent="0.2">
      <c r="A918" s="38"/>
      <c r="B918" s="39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</row>
    <row r="919" spans="1:18" x14ac:dyDescent="0.2">
      <c r="A919" s="38"/>
      <c r="B919" s="39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</row>
    <row r="920" spans="1:18" x14ac:dyDescent="0.2">
      <c r="A920" s="38"/>
      <c r="B920" s="39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</row>
    <row r="921" spans="1:18" x14ac:dyDescent="0.2">
      <c r="A921" s="38"/>
      <c r="B921" s="39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</row>
    <row r="922" spans="1:18" x14ac:dyDescent="0.2">
      <c r="A922" s="38"/>
      <c r="B922" s="39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</row>
    <row r="923" spans="1:18" x14ac:dyDescent="0.2">
      <c r="A923" s="38"/>
      <c r="B923" s="39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</row>
    <row r="924" spans="1:18" x14ac:dyDescent="0.2">
      <c r="A924" s="38"/>
      <c r="B924" s="39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</row>
    <row r="925" spans="1:18" x14ac:dyDescent="0.2">
      <c r="A925" s="38"/>
      <c r="B925" s="39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</row>
    <row r="926" spans="1:18" x14ac:dyDescent="0.2">
      <c r="A926" s="38"/>
      <c r="B926" s="39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</row>
    <row r="927" spans="1:18" x14ac:dyDescent="0.2">
      <c r="A927" s="38"/>
      <c r="B927" s="39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</row>
    <row r="928" spans="1:18" x14ac:dyDescent="0.2">
      <c r="A928" s="38"/>
      <c r="B928" s="39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</row>
    <row r="929" spans="1:18" x14ac:dyDescent="0.2">
      <c r="A929" s="38"/>
      <c r="B929" s="39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</row>
    <row r="930" spans="1:18" x14ac:dyDescent="0.2">
      <c r="A930" s="38"/>
      <c r="B930" s="39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</row>
    <row r="931" spans="1:18" x14ac:dyDescent="0.2">
      <c r="A931" s="38"/>
      <c r="B931" s="39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</row>
    <row r="932" spans="1:18" x14ac:dyDescent="0.2">
      <c r="A932" s="38"/>
      <c r="B932" s="39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</row>
    <row r="933" spans="1:18" x14ac:dyDescent="0.2">
      <c r="A933" s="38"/>
      <c r="B933" s="39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</row>
    <row r="934" spans="1:18" x14ac:dyDescent="0.2">
      <c r="A934" s="38"/>
      <c r="B934" s="39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</row>
    <row r="935" spans="1:18" x14ac:dyDescent="0.2">
      <c r="A935" s="38"/>
      <c r="B935" s="39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</row>
    <row r="936" spans="1:18" x14ac:dyDescent="0.2">
      <c r="A936" s="38"/>
      <c r="B936" s="39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</row>
    <row r="937" spans="1:18" x14ac:dyDescent="0.2">
      <c r="A937" s="38"/>
      <c r="B937" s="39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</row>
    <row r="938" spans="1:18" x14ac:dyDescent="0.2">
      <c r="A938" s="38"/>
      <c r="B938" s="39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</row>
    <row r="939" spans="1:18" x14ac:dyDescent="0.2">
      <c r="A939" s="38"/>
      <c r="B939" s="39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</row>
    <row r="940" spans="1:18" x14ac:dyDescent="0.2">
      <c r="A940" s="38"/>
      <c r="B940" s="39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</row>
    <row r="941" spans="1:18" x14ac:dyDescent="0.2">
      <c r="A941" s="38"/>
      <c r="B941" s="39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</row>
    <row r="942" spans="1:18" x14ac:dyDescent="0.2">
      <c r="A942" s="38"/>
      <c r="B942" s="39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</row>
    <row r="943" spans="1:18" x14ac:dyDescent="0.2">
      <c r="A943" s="38"/>
      <c r="B943" s="39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</row>
    <row r="944" spans="1:18" x14ac:dyDescent="0.2">
      <c r="A944" s="38"/>
      <c r="B944" s="39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</row>
    <row r="945" spans="1:18" x14ac:dyDescent="0.2">
      <c r="A945" s="38"/>
      <c r="B945" s="39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</row>
    <row r="946" spans="1:18" x14ac:dyDescent="0.2">
      <c r="A946" s="38"/>
      <c r="B946" s="39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</row>
    <row r="947" spans="1:18" x14ac:dyDescent="0.2">
      <c r="A947" s="38"/>
      <c r="B947" s="39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</row>
    <row r="948" spans="1:18" x14ac:dyDescent="0.2">
      <c r="A948" s="38"/>
      <c r="B948" s="39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</row>
    <row r="949" spans="1:18" x14ac:dyDescent="0.2">
      <c r="A949" s="38"/>
      <c r="B949" s="39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</row>
    <row r="950" spans="1:18" x14ac:dyDescent="0.2">
      <c r="A950" s="38"/>
      <c r="B950" s="39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</row>
    <row r="951" spans="1:18" x14ac:dyDescent="0.2">
      <c r="A951" s="38"/>
      <c r="B951" s="39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</row>
    <row r="952" spans="1:18" x14ac:dyDescent="0.2">
      <c r="A952" s="38"/>
      <c r="B952" s="39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</row>
    <row r="953" spans="1:18" x14ac:dyDescent="0.2">
      <c r="A953" s="38"/>
      <c r="B953" s="39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</row>
    <row r="954" spans="1:18" x14ac:dyDescent="0.2">
      <c r="A954" s="38"/>
      <c r="B954" s="39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</row>
    <row r="955" spans="1:18" x14ac:dyDescent="0.2">
      <c r="A955" s="38"/>
      <c r="B955" s="39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</row>
    <row r="956" spans="1:18" x14ac:dyDescent="0.2">
      <c r="A956" s="38"/>
      <c r="B956" s="39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</row>
    <row r="957" spans="1:18" x14ac:dyDescent="0.2">
      <c r="A957" s="38"/>
      <c r="B957" s="39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</row>
    <row r="958" spans="1:18" x14ac:dyDescent="0.2">
      <c r="A958" s="38"/>
      <c r="B958" s="39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</row>
    <row r="959" spans="1:18" x14ac:dyDescent="0.2">
      <c r="A959" s="38"/>
      <c r="B959" s="39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</row>
    <row r="960" spans="1:18" x14ac:dyDescent="0.2">
      <c r="A960" s="38"/>
      <c r="B960" s="39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</row>
    <row r="961" spans="1:18" x14ac:dyDescent="0.2">
      <c r="A961" s="38"/>
      <c r="B961" s="39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</row>
    <row r="962" spans="1:18" x14ac:dyDescent="0.2">
      <c r="A962" s="38"/>
      <c r="B962" s="39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</row>
    <row r="963" spans="1:18" x14ac:dyDescent="0.2">
      <c r="A963" s="38"/>
      <c r="B963" s="39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</row>
    <row r="964" spans="1:18" x14ac:dyDescent="0.2">
      <c r="A964" s="38"/>
      <c r="B964" s="39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</row>
    <row r="965" spans="1:18" x14ac:dyDescent="0.2">
      <c r="A965" s="38"/>
      <c r="B965" s="39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</row>
    <row r="966" spans="1:18" x14ac:dyDescent="0.2">
      <c r="A966" s="38"/>
      <c r="B966" s="39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</row>
    <row r="967" spans="1:18" x14ac:dyDescent="0.2">
      <c r="A967" s="38"/>
      <c r="B967" s="39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</row>
    <row r="968" spans="1:18" x14ac:dyDescent="0.2">
      <c r="A968" s="38"/>
      <c r="B968" s="39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</row>
    <row r="969" spans="1:18" x14ac:dyDescent="0.2">
      <c r="A969" s="38"/>
      <c r="B969" s="39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</row>
    <row r="970" spans="1:18" x14ac:dyDescent="0.2">
      <c r="A970" s="38"/>
      <c r="B970" s="39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</row>
    <row r="971" spans="1:18" x14ac:dyDescent="0.2">
      <c r="A971" s="38"/>
      <c r="B971" s="39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</row>
    <row r="972" spans="1:18" x14ac:dyDescent="0.2">
      <c r="A972" s="38"/>
      <c r="B972" s="39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</row>
    <row r="973" spans="1:18" x14ac:dyDescent="0.2">
      <c r="A973" s="38"/>
      <c r="B973" s="39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</row>
    <row r="974" spans="1:18" x14ac:dyDescent="0.2">
      <c r="A974" s="38"/>
      <c r="B974" s="39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</row>
    <row r="975" spans="1:18" x14ac:dyDescent="0.2">
      <c r="A975" s="38"/>
      <c r="B975" s="39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</row>
    <row r="976" spans="1:18" x14ac:dyDescent="0.2">
      <c r="A976" s="38"/>
      <c r="B976" s="39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</row>
    <row r="977" spans="1:18" x14ac:dyDescent="0.2">
      <c r="A977" s="38"/>
      <c r="B977" s="39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</row>
    <row r="978" spans="1:18" x14ac:dyDescent="0.2">
      <c r="A978" s="38"/>
      <c r="B978" s="39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</row>
    <row r="979" spans="1:18" x14ac:dyDescent="0.2">
      <c r="A979" s="38"/>
      <c r="B979" s="39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</row>
    <row r="980" spans="1:18" x14ac:dyDescent="0.2">
      <c r="A980" s="38"/>
      <c r="B980" s="39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</row>
    <row r="981" spans="1:18" x14ac:dyDescent="0.2">
      <c r="A981" s="38"/>
      <c r="B981" s="39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</row>
    <row r="982" spans="1:18" x14ac:dyDescent="0.2">
      <c r="A982" s="38"/>
      <c r="B982" s="39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</row>
    <row r="983" spans="1:18" x14ac:dyDescent="0.2">
      <c r="A983" s="38"/>
      <c r="B983" s="39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</row>
    <row r="984" spans="1:18" x14ac:dyDescent="0.2">
      <c r="A984" s="38"/>
      <c r="B984" s="39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</row>
    <row r="985" spans="1:18" x14ac:dyDescent="0.2">
      <c r="A985" s="38"/>
      <c r="B985" s="39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</row>
    <row r="986" spans="1:18" x14ac:dyDescent="0.2">
      <c r="A986" s="38"/>
      <c r="B986" s="39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</row>
    <row r="987" spans="1:18" x14ac:dyDescent="0.2">
      <c r="A987" s="38"/>
      <c r="B987" s="39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</row>
    <row r="988" spans="1:18" x14ac:dyDescent="0.2">
      <c r="A988" s="38"/>
      <c r="B988" s="39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</row>
    <row r="989" spans="1:18" x14ac:dyDescent="0.2">
      <c r="A989" s="38"/>
      <c r="B989" s="39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</row>
    <row r="990" spans="1:18" x14ac:dyDescent="0.2">
      <c r="A990" s="38"/>
      <c r="B990" s="39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</row>
    <row r="991" spans="1:18" x14ac:dyDescent="0.2">
      <c r="A991" s="38"/>
      <c r="B991" s="39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</row>
    <row r="992" spans="1:18" x14ac:dyDescent="0.2">
      <c r="A992" s="38"/>
      <c r="B992" s="39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</row>
    <row r="993" spans="1:18" x14ac:dyDescent="0.2">
      <c r="A993" s="38"/>
      <c r="B993" s="39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</row>
    <row r="994" spans="1:18" x14ac:dyDescent="0.2">
      <c r="A994" s="38"/>
      <c r="B994" s="39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</row>
    <row r="995" spans="1:18" x14ac:dyDescent="0.2">
      <c r="A995" s="38"/>
      <c r="B995" s="39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</row>
    <row r="996" spans="1:18" x14ac:dyDescent="0.2">
      <c r="A996" s="38"/>
      <c r="B996" s="39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</row>
    <row r="997" spans="1:18" x14ac:dyDescent="0.2">
      <c r="A997" s="38"/>
      <c r="B997" s="39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</row>
    <row r="998" spans="1:18" x14ac:dyDescent="0.2">
      <c r="A998" s="38"/>
      <c r="B998" s="39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</row>
    <row r="999" spans="1:18" x14ac:dyDescent="0.2">
      <c r="A999" s="38"/>
      <c r="B999" s="39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</row>
    <row r="1000" spans="1:18" x14ac:dyDescent="0.2">
      <c r="A1000" s="38"/>
      <c r="B1000" s="39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</row>
    <row r="1001" spans="1:18" x14ac:dyDescent="0.2">
      <c r="A1001" s="38"/>
      <c r="B1001" s="39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</row>
    <row r="1002" spans="1:18" x14ac:dyDescent="0.2">
      <c r="A1002" s="38"/>
      <c r="B1002" s="39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</row>
    <row r="1003" spans="1:18" x14ac:dyDescent="0.2">
      <c r="A1003" s="38"/>
      <c r="B1003" s="39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</row>
    <row r="1004" spans="1:18" x14ac:dyDescent="0.2">
      <c r="A1004" s="38"/>
      <c r="B1004" s="39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</row>
    <row r="1005" spans="1:18" x14ac:dyDescent="0.2">
      <c r="A1005" s="38"/>
      <c r="B1005" s="39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</row>
    <row r="1006" spans="1:18" x14ac:dyDescent="0.2">
      <c r="A1006" s="38"/>
      <c r="B1006" s="39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</row>
    <row r="1007" spans="1:18" x14ac:dyDescent="0.2">
      <c r="A1007" s="38"/>
      <c r="B1007" s="39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</row>
    <row r="1008" spans="1:18" x14ac:dyDescent="0.2">
      <c r="A1008" s="38"/>
      <c r="B1008" s="39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</row>
    <row r="1009" spans="1:18" x14ac:dyDescent="0.2">
      <c r="A1009" s="38"/>
      <c r="B1009" s="39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</row>
    <row r="1010" spans="1:18" x14ac:dyDescent="0.2">
      <c r="A1010" s="38"/>
      <c r="B1010" s="39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</row>
    <row r="1011" spans="1:18" x14ac:dyDescent="0.2">
      <c r="A1011" s="38"/>
      <c r="B1011" s="39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</row>
    <row r="1012" spans="1:18" x14ac:dyDescent="0.2">
      <c r="A1012" s="38"/>
      <c r="B1012" s="39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</row>
    <row r="1013" spans="1:18" x14ac:dyDescent="0.2">
      <c r="A1013" s="38"/>
      <c r="B1013" s="39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</row>
    <row r="1014" spans="1:18" x14ac:dyDescent="0.2">
      <c r="A1014" s="38"/>
      <c r="B1014" s="39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</row>
    <row r="1015" spans="1:18" x14ac:dyDescent="0.2">
      <c r="A1015" s="38"/>
      <c r="B1015" s="39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</row>
    <row r="1016" spans="1:18" x14ac:dyDescent="0.2">
      <c r="A1016" s="38"/>
      <c r="B1016" s="39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</row>
    <row r="1017" spans="1:18" x14ac:dyDescent="0.2">
      <c r="A1017" s="38"/>
      <c r="B1017" s="39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</row>
    <row r="1018" spans="1:18" x14ac:dyDescent="0.2">
      <c r="A1018" s="38"/>
      <c r="B1018" s="39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</row>
    <row r="1019" spans="1:18" x14ac:dyDescent="0.2">
      <c r="A1019" s="38"/>
      <c r="B1019" s="39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</row>
    <row r="1020" spans="1:18" x14ac:dyDescent="0.2">
      <c r="A1020" s="38"/>
      <c r="B1020" s="39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</row>
    <row r="1021" spans="1:18" x14ac:dyDescent="0.2">
      <c r="A1021" s="38"/>
      <c r="B1021" s="39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</row>
    <row r="1022" spans="1:18" x14ac:dyDescent="0.2">
      <c r="A1022" s="38"/>
      <c r="B1022" s="39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</row>
    <row r="1023" spans="1:18" x14ac:dyDescent="0.2">
      <c r="A1023" s="38"/>
      <c r="B1023" s="39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</row>
    <row r="1024" spans="1:18" x14ac:dyDescent="0.2">
      <c r="A1024" s="38"/>
      <c r="B1024" s="39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</row>
    <row r="1025" spans="1:18" x14ac:dyDescent="0.2">
      <c r="A1025" s="38"/>
      <c r="B1025" s="39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</row>
    <row r="1026" spans="1:18" x14ac:dyDescent="0.2">
      <c r="A1026" s="38"/>
      <c r="B1026" s="39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</row>
    <row r="1027" spans="1:18" x14ac:dyDescent="0.2">
      <c r="A1027" s="38"/>
      <c r="B1027" s="39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</row>
    <row r="1028" spans="1:18" x14ac:dyDescent="0.2">
      <c r="A1028" s="38"/>
      <c r="B1028" s="39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</row>
    <row r="1029" spans="1:18" x14ac:dyDescent="0.2">
      <c r="A1029" s="38"/>
      <c r="B1029" s="39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</row>
    <row r="1030" spans="1:18" x14ac:dyDescent="0.2">
      <c r="A1030" s="38"/>
      <c r="B1030" s="39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</row>
    <row r="1031" spans="1:18" x14ac:dyDescent="0.2">
      <c r="A1031" s="38"/>
      <c r="B1031" s="39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</row>
    <row r="1032" spans="1:18" x14ac:dyDescent="0.2">
      <c r="A1032" s="38"/>
      <c r="B1032" s="39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</row>
    <row r="1033" spans="1:18" x14ac:dyDescent="0.2">
      <c r="A1033" s="38"/>
      <c r="B1033" s="39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</row>
    <row r="1034" spans="1:18" x14ac:dyDescent="0.2">
      <c r="A1034" s="38"/>
      <c r="B1034" s="39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</row>
    <row r="1035" spans="1:18" x14ac:dyDescent="0.2">
      <c r="A1035" s="38"/>
      <c r="B1035" s="39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</row>
    <row r="1036" spans="1:18" x14ac:dyDescent="0.2">
      <c r="A1036" s="38"/>
      <c r="B1036" s="39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</row>
    <row r="1037" spans="1:18" x14ac:dyDescent="0.2">
      <c r="A1037" s="38"/>
      <c r="B1037" s="39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</row>
    <row r="1038" spans="1:18" x14ac:dyDescent="0.2">
      <c r="A1038" s="38"/>
      <c r="B1038" s="39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</row>
    <row r="1039" spans="1:18" x14ac:dyDescent="0.2">
      <c r="A1039" s="38"/>
      <c r="B1039" s="39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</row>
    <row r="1040" spans="1:18" x14ac:dyDescent="0.2">
      <c r="A1040" s="38"/>
      <c r="B1040" s="39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</row>
    <row r="1041" spans="1:18" x14ac:dyDescent="0.2">
      <c r="A1041" s="38"/>
      <c r="B1041" s="39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</row>
    <row r="1042" spans="1:18" x14ac:dyDescent="0.2">
      <c r="A1042" s="38"/>
      <c r="B1042" s="39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</row>
    <row r="1043" spans="1:18" x14ac:dyDescent="0.2">
      <c r="A1043" s="38"/>
      <c r="B1043" s="39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</row>
    <row r="1044" spans="1:18" x14ac:dyDescent="0.2">
      <c r="A1044" s="38"/>
      <c r="B1044" s="39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</row>
    <row r="1045" spans="1:18" x14ac:dyDescent="0.2">
      <c r="A1045" s="38"/>
      <c r="B1045" s="39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</row>
    <row r="1046" spans="1:18" x14ac:dyDescent="0.2">
      <c r="A1046" s="38"/>
      <c r="B1046" s="39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</row>
    <row r="1047" spans="1:18" x14ac:dyDescent="0.2">
      <c r="A1047" s="38"/>
      <c r="B1047" s="39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</row>
    <row r="1048" spans="1:18" x14ac:dyDescent="0.2">
      <c r="A1048" s="38"/>
      <c r="B1048" s="39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</row>
    <row r="1049" spans="1:18" x14ac:dyDescent="0.2">
      <c r="A1049" s="38"/>
      <c r="B1049" s="39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</row>
    <row r="1050" spans="1:18" x14ac:dyDescent="0.2">
      <c r="A1050" s="38"/>
      <c r="B1050" s="39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</row>
    <row r="1051" spans="1:18" x14ac:dyDescent="0.2">
      <c r="A1051" s="38"/>
      <c r="B1051" s="39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</row>
    <row r="1052" spans="1:18" x14ac:dyDescent="0.2">
      <c r="A1052" s="38"/>
      <c r="B1052" s="39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</row>
    <row r="1053" spans="1:18" x14ac:dyDescent="0.2">
      <c r="A1053" s="38"/>
      <c r="B1053" s="39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</row>
    <row r="1054" spans="1:18" x14ac:dyDescent="0.2">
      <c r="A1054" s="38"/>
      <c r="B1054" s="39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</row>
    <row r="1055" spans="1:18" x14ac:dyDescent="0.2">
      <c r="A1055" s="38"/>
      <c r="B1055" s="39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</row>
    <row r="1056" spans="1:18" x14ac:dyDescent="0.2">
      <c r="A1056" s="38"/>
      <c r="B1056" s="39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</row>
    <row r="1057" spans="1:18" x14ac:dyDescent="0.2">
      <c r="A1057" s="38"/>
      <c r="B1057" s="39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</row>
    <row r="1058" spans="1:18" x14ac:dyDescent="0.2">
      <c r="A1058" s="38"/>
      <c r="B1058" s="39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</row>
    <row r="1059" spans="1:18" x14ac:dyDescent="0.2">
      <c r="A1059" s="38"/>
      <c r="B1059" s="39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</row>
    <row r="1060" spans="1:18" x14ac:dyDescent="0.2">
      <c r="A1060" s="38"/>
      <c r="B1060" s="39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</row>
    <row r="1061" spans="1:18" x14ac:dyDescent="0.2">
      <c r="A1061" s="38"/>
      <c r="B1061" s="39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</row>
    <row r="1062" spans="1:18" x14ac:dyDescent="0.2">
      <c r="A1062" s="38"/>
      <c r="B1062" s="39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</row>
    <row r="1063" spans="1:18" x14ac:dyDescent="0.2">
      <c r="A1063" s="38"/>
      <c r="B1063" s="39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</row>
    <row r="1064" spans="1:18" x14ac:dyDescent="0.2">
      <c r="A1064" s="38"/>
      <c r="B1064" s="39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</row>
    <row r="1065" spans="1:18" x14ac:dyDescent="0.2">
      <c r="A1065" s="38"/>
      <c r="B1065" s="39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</row>
    <row r="1066" spans="1:18" x14ac:dyDescent="0.2">
      <c r="A1066" s="38"/>
      <c r="B1066" s="39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</row>
    <row r="1067" spans="1:18" x14ac:dyDescent="0.2">
      <c r="A1067" s="38"/>
      <c r="B1067" s="39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</row>
    <row r="1068" spans="1:18" x14ac:dyDescent="0.2">
      <c r="A1068" s="38"/>
      <c r="B1068" s="39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</row>
    <row r="1069" spans="1:18" x14ac:dyDescent="0.2">
      <c r="A1069" s="38"/>
      <c r="B1069" s="39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</row>
    <row r="1070" spans="1:18" x14ac:dyDescent="0.2">
      <c r="A1070" s="38"/>
      <c r="B1070" s="39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</row>
    <row r="1071" spans="1:18" x14ac:dyDescent="0.2">
      <c r="A1071" s="38"/>
      <c r="B1071" s="39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</row>
    <row r="1072" spans="1:18" x14ac:dyDescent="0.2">
      <c r="A1072" s="38"/>
      <c r="B1072" s="39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</row>
    <row r="1073" spans="1:18" x14ac:dyDescent="0.2">
      <c r="A1073" s="38"/>
      <c r="B1073" s="39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</row>
    <row r="1074" spans="1:18" x14ac:dyDescent="0.2">
      <c r="A1074" s="38"/>
      <c r="B1074" s="39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</row>
    <row r="1075" spans="1:18" x14ac:dyDescent="0.2">
      <c r="A1075" s="38"/>
      <c r="B1075" s="39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</row>
    <row r="1076" spans="1:18" x14ac:dyDescent="0.2">
      <c r="A1076" s="38"/>
      <c r="B1076" s="39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</row>
    <row r="1077" spans="1:18" x14ac:dyDescent="0.2">
      <c r="A1077" s="38"/>
      <c r="B1077" s="39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</row>
    <row r="1078" spans="1:18" x14ac:dyDescent="0.2">
      <c r="A1078" s="38"/>
      <c r="B1078" s="39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</row>
    <row r="1079" spans="1:18" x14ac:dyDescent="0.2">
      <c r="A1079" s="38"/>
      <c r="B1079" s="39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</row>
    <row r="1080" spans="1:18" x14ac:dyDescent="0.2">
      <c r="A1080" s="38"/>
      <c r="B1080" s="39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</row>
    <row r="1081" spans="1:18" x14ac:dyDescent="0.2">
      <c r="A1081" s="38"/>
      <c r="B1081" s="39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</row>
    <row r="1082" spans="1:18" x14ac:dyDescent="0.2">
      <c r="A1082" s="38"/>
      <c r="B1082" s="39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</row>
    <row r="1083" spans="1:18" x14ac:dyDescent="0.2">
      <c r="A1083" s="38"/>
      <c r="B1083" s="39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</row>
    <row r="1084" spans="1:18" x14ac:dyDescent="0.2">
      <c r="A1084" s="38"/>
      <c r="B1084" s="39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</row>
    <row r="1085" spans="1:18" x14ac:dyDescent="0.2">
      <c r="A1085" s="38"/>
      <c r="B1085" s="39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</row>
    <row r="1086" spans="1:18" x14ac:dyDescent="0.2">
      <c r="A1086" s="38"/>
      <c r="B1086" s="39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</row>
    <row r="1087" spans="1:18" x14ac:dyDescent="0.2">
      <c r="A1087" s="38"/>
      <c r="B1087" s="39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</row>
    <row r="1088" spans="1:18" x14ac:dyDescent="0.2">
      <c r="A1088" s="38"/>
      <c r="B1088" s="39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</row>
    <row r="1089" spans="1:18" x14ac:dyDescent="0.2">
      <c r="A1089" s="38"/>
      <c r="B1089" s="39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</row>
    <row r="1090" spans="1:18" x14ac:dyDescent="0.2">
      <c r="A1090" s="38"/>
      <c r="B1090" s="39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</row>
    <row r="1091" spans="1:18" x14ac:dyDescent="0.2">
      <c r="A1091" s="38"/>
      <c r="B1091" s="39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</row>
    <row r="1092" spans="1:18" x14ac:dyDescent="0.2">
      <c r="A1092" s="38"/>
      <c r="B1092" s="39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</row>
    <row r="1093" spans="1:18" x14ac:dyDescent="0.2">
      <c r="A1093" s="38"/>
      <c r="B1093" s="39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</row>
    <row r="1094" spans="1:18" x14ac:dyDescent="0.2">
      <c r="A1094" s="38"/>
      <c r="B1094" s="39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</row>
    <row r="1095" spans="1:18" x14ac:dyDescent="0.2">
      <c r="A1095" s="38"/>
      <c r="B1095" s="39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</row>
    <row r="1096" spans="1:18" x14ac:dyDescent="0.2">
      <c r="A1096" s="38"/>
      <c r="B1096" s="39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</row>
    <row r="1097" spans="1:18" x14ac:dyDescent="0.2">
      <c r="A1097" s="38"/>
      <c r="B1097" s="39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</row>
    <row r="1098" spans="1:18" x14ac:dyDescent="0.2">
      <c r="A1098" s="38"/>
      <c r="B1098" s="39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</row>
    <row r="1099" spans="1:18" x14ac:dyDescent="0.2">
      <c r="A1099" s="38"/>
      <c r="B1099" s="39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</row>
    <row r="1100" spans="1:18" x14ac:dyDescent="0.2">
      <c r="A1100" s="38"/>
      <c r="B1100" s="39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</row>
    <row r="1101" spans="1:18" x14ac:dyDescent="0.2">
      <c r="A1101" s="38"/>
      <c r="B1101" s="39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</row>
    <row r="1102" spans="1:18" x14ac:dyDescent="0.2">
      <c r="A1102" s="38"/>
      <c r="B1102" s="39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</row>
    <row r="1103" spans="1:18" x14ac:dyDescent="0.2">
      <c r="A1103" s="38"/>
      <c r="B1103" s="39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</row>
    <row r="1104" spans="1:18" x14ac:dyDescent="0.2">
      <c r="A1104" s="38"/>
      <c r="B1104" s="39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</row>
    <row r="1105" spans="1:18" x14ac:dyDescent="0.2">
      <c r="A1105" s="38"/>
      <c r="B1105" s="39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</row>
    <row r="1106" spans="1:18" x14ac:dyDescent="0.2">
      <c r="A1106" s="38"/>
      <c r="B1106" s="39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</row>
    <row r="1107" spans="1:18" x14ac:dyDescent="0.2">
      <c r="A1107" s="38"/>
      <c r="B1107" s="39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</row>
    <row r="1108" spans="1:18" x14ac:dyDescent="0.2">
      <c r="A1108" s="38"/>
      <c r="B1108" s="39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</row>
    <row r="1109" spans="1:18" x14ac:dyDescent="0.2">
      <c r="A1109" s="38"/>
      <c r="B1109" s="39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</row>
    <row r="1110" spans="1:18" x14ac:dyDescent="0.2">
      <c r="A1110" s="38"/>
      <c r="B1110" s="39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</row>
    <row r="1111" spans="1:18" x14ac:dyDescent="0.2">
      <c r="A1111" s="38"/>
      <c r="B1111" s="39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</row>
    <row r="1112" spans="1:18" x14ac:dyDescent="0.2">
      <c r="A1112" s="38"/>
      <c r="B1112" s="39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</row>
    <row r="1113" spans="1:18" x14ac:dyDescent="0.2">
      <c r="A1113" s="38"/>
      <c r="B1113" s="39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</row>
    <row r="1114" spans="1:18" x14ac:dyDescent="0.2">
      <c r="A1114" s="38"/>
      <c r="B1114" s="39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</row>
    <row r="1115" spans="1:18" x14ac:dyDescent="0.2">
      <c r="A1115" s="38"/>
      <c r="B1115" s="39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</row>
    <row r="1116" spans="1:18" x14ac:dyDescent="0.2">
      <c r="A1116" s="38"/>
      <c r="B1116" s="39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</row>
    <row r="1117" spans="1:18" x14ac:dyDescent="0.2">
      <c r="A1117" s="38"/>
      <c r="B1117" s="39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</row>
    <row r="1118" spans="1:18" x14ac:dyDescent="0.2">
      <c r="A1118" s="38"/>
      <c r="B1118" s="39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</row>
    <row r="1119" spans="1:18" x14ac:dyDescent="0.2">
      <c r="A1119" s="38"/>
      <c r="B1119" s="39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</row>
    <row r="1120" spans="1:18" x14ac:dyDescent="0.2">
      <c r="A1120" s="38"/>
      <c r="B1120" s="39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</row>
    <row r="1121" spans="1:18" x14ac:dyDescent="0.2">
      <c r="A1121" s="38"/>
      <c r="B1121" s="39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</row>
    <row r="1122" spans="1:18" x14ac:dyDescent="0.2">
      <c r="A1122" s="38"/>
      <c r="B1122" s="39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</row>
    <row r="1123" spans="1:18" x14ac:dyDescent="0.2">
      <c r="A1123" s="38"/>
      <c r="B1123" s="39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</row>
    <row r="1124" spans="1:18" x14ac:dyDescent="0.2">
      <c r="A1124" s="38"/>
      <c r="B1124" s="39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</row>
    <row r="1125" spans="1:18" x14ac:dyDescent="0.2">
      <c r="A1125" s="38"/>
      <c r="B1125" s="39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</row>
    <row r="1126" spans="1:18" x14ac:dyDescent="0.2">
      <c r="A1126" s="38"/>
      <c r="B1126" s="39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</row>
    <row r="1127" spans="1:18" x14ac:dyDescent="0.2">
      <c r="A1127" s="38"/>
      <c r="B1127" s="39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</row>
    <row r="1128" spans="1:18" x14ac:dyDescent="0.2">
      <c r="A1128" s="38"/>
      <c r="B1128" s="39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</row>
    <row r="1129" spans="1:18" x14ac:dyDescent="0.2">
      <c r="A1129" s="38"/>
      <c r="B1129" s="39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</row>
    <row r="1130" spans="1:18" x14ac:dyDescent="0.2">
      <c r="A1130" s="38"/>
      <c r="B1130" s="39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</row>
    <row r="1131" spans="1:18" x14ac:dyDescent="0.2">
      <c r="A1131" s="38"/>
      <c r="B1131" s="39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</row>
    <row r="1132" spans="1:18" x14ac:dyDescent="0.2">
      <c r="A1132" s="38"/>
      <c r="B1132" s="39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</row>
    <row r="1133" spans="1:18" x14ac:dyDescent="0.2">
      <c r="A1133" s="38"/>
      <c r="B1133" s="39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</row>
    <row r="1134" spans="1:18" x14ac:dyDescent="0.2">
      <c r="A1134" s="38"/>
      <c r="B1134" s="39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</row>
    <row r="1135" spans="1:18" x14ac:dyDescent="0.2">
      <c r="A1135" s="38"/>
      <c r="B1135" s="39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</row>
    <row r="1136" spans="1:18" x14ac:dyDescent="0.2">
      <c r="A1136" s="38"/>
      <c r="B1136" s="39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</row>
    <row r="1137" spans="1:18" x14ac:dyDescent="0.2">
      <c r="A1137" s="38"/>
      <c r="B1137" s="39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</row>
    <row r="1138" spans="1:18" x14ac:dyDescent="0.2">
      <c r="A1138" s="38"/>
      <c r="B1138" s="39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</row>
    <row r="1139" spans="1:18" x14ac:dyDescent="0.2">
      <c r="A1139" s="38"/>
      <c r="B1139" s="39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</row>
    <row r="1140" spans="1:18" x14ac:dyDescent="0.2">
      <c r="A1140" s="38"/>
      <c r="B1140" s="39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</row>
    <row r="1141" spans="1:18" x14ac:dyDescent="0.2">
      <c r="A1141" s="38"/>
      <c r="B1141" s="39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</row>
    <row r="1142" spans="1:18" x14ac:dyDescent="0.2">
      <c r="A1142" s="38"/>
      <c r="B1142" s="39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</row>
    <row r="1143" spans="1:18" x14ac:dyDescent="0.2">
      <c r="A1143" s="38"/>
      <c r="B1143" s="39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</row>
    <row r="1144" spans="1:18" x14ac:dyDescent="0.2">
      <c r="A1144" s="38"/>
      <c r="B1144" s="39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</row>
    <row r="1145" spans="1:18" x14ac:dyDescent="0.2">
      <c r="A1145" s="38"/>
      <c r="B1145" s="39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</row>
    <row r="1146" spans="1:18" x14ac:dyDescent="0.2">
      <c r="A1146" s="38"/>
      <c r="B1146" s="39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</row>
    <row r="1147" spans="1:18" x14ac:dyDescent="0.2">
      <c r="A1147" s="38"/>
      <c r="B1147" s="39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</row>
    <row r="1148" spans="1:18" x14ac:dyDescent="0.2">
      <c r="A1148" s="38"/>
      <c r="B1148" s="39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</row>
    <row r="1149" spans="1:18" x14ac:dyDescent="0.2">
      <c r="A1149" s="38"/>
      <c r="B1149" s="39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</row>
    <row r="1150" spans="1:18" x14ac:dyDescent="0.2">
      <c r="A1150" s="38"/>
      <c r="B1150" s="39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</row>
    <row r="1151" spans="1:18" x14ac:dyDescent="0.2">
      <c r="A1151" s="38"/>
      <c r="B1151" s="39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</row>
    <row r="1152" spans="1:18" x14ac:dyDescent="0.2">
      <c r="A1152" s="38"/>
      <c r="B1152" s="39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</row>
    <row r="1153" spans="1:18" x14ac:dyDescent="0.2">
      <c r="A1153" s="38"/>
      <c r="B1153" s="39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</row>
    <row r="1154" spans="1:18" x14ac:dyDescent="0.2">
      <c r="A1154" s="38"/>
      <c r="B1154" s="39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</row>
    <row r="1155" spans="1:18" x14ac:dyDescent="0.2">
      <c r="A1155" s="38"/>
      <c r="B1155" s="39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</row>
    <row r="1156" spans="1:18" x14ac:dyDescent="0.2">
      <c r="A1156" s="38"/>
      <c r="B1156" s="39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</row>
    <row r="1157" spans="1:18" x14ac:dyDescent="0.2">
      <c r="A1157" s="38"/>
      <c r="B1157" s="39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</row>
    <row r="1158" spans="1:18" x14ac:dyDescent="0.2">
      <c r="A1158" s="38"/>
      <c r="B1158" s="39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</row>
    <row r="1159" spans="1:18" x14ac:dyDescent="0.2">
      <c r="A1159" s="38"/>
      <c r="B1159" s="39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</row>
    <row r="1160" spans="1:18" x14ac:dyDescent="0.2">
      <c r="A1160" s="38"/>
      <c r="B1160" s="39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</row>
    <row r="1161" spans="1:18" x14ac:dyDescent="0.2">
      <c r="A1161" s="38"/>
      <c r="B1161" s="39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</row>
    <row r="1162" spans="1:18" x14ac:dyDescent="0.2">
      <c r="A1162" s="38"/>
      <c r="B1162" s="39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</row>
    <row r="1163" spans="1:18" x14ac:dyDescent="0.2">
      <c r="A1163" s="38"/>
      <c r="B1163" s="39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</row>
    <row r="1164" spans="1:18" x14ac:dyDescent="0.2">
      <c r="A1164" s="38"/>
      <c r="B1164" s="39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</row>
    <row r="1165" spans="1:18" x14ac:dyDescent="0.2">
      <c r="A1165" s="38"/>
      <c r="B1165" s="39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</row>
    <row r="1166" spans="1:18" x14ac:dyDescent="0.2">
      <c r="A1166" s="38"/>
      <c r="B1166" s="39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</row>
    <row r="1167" spans="1:18" x14ac:dyDescent="0.2">
      <c r="A1167" s="38"/>
      <c r="B1167" s="39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</row>
    <row r="1168" spans="1:18" x14ac:dyDescent="0.2">
      <c r="A1168" s="38"/>
      <c r="B1168" s="39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</row>
    <row r="1169" spans="1:18" x14ac:dyDescent="0.2">
      <c r="A1169" s="38"/>
      <c r="B1169" s="39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</row>
    <row r="1170" spans="1:18" x14ac:dyDescent="0.2">
      <c r="A1170" s="38"/>
      <c r="B1170" s="39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</row>
    <row r="1171" spans="1:18" x14ac:dyDescent="0.2">
      <c r="A1171" s="38"/>
      <c r="B1171" s="39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</row>
    <row r="1172" spans="1:18" x14ac:dyDescent="0.2">
      <c r="A1172" s="38"/>
      <c r="B1172" s="39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</row>
    <row r="1173" spans="1:18" x14ac:dyDescent="0.2">
      <c r="A1173" s="38"/>
      <c r="B1173" s="39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</row>
    <row r="1174" spans="1:18" x14ac:dyDescent="0.2">
      <c r="A1174" s="38"/>
      <c r="B1174" s="39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</row>
    <row r="1175" spans="1:18" x14ac:dyDescent="0.2">
      <c r="A1175" s="38"/>
      <c r="B1175" s="39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</row>
    <row r="1176" spans="1:18" x14ac:dyDescent="0.2">
      <c r="A1176" s="38"/>
      <c r="B1176" s="39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</row>
    <row r="1177" spans="1:18" x14ac:dyDescent="0.2">
      <c r="A1177" s="38"/>
      <c r="B1177" s="39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</row>
    <row r="1178" spans="1:18" x14ac:dyDescent="0.2">
      <c r="A1178" s="38"/>
      <c r="B1178" s="39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</row>
    <row r="1179" spans="1:18" x14ac:dyDescent="0.2">
      <c r="A1179" s="38"/>
      <c r="B1179" s="39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</row>
    <row r="1180" spans="1:18" x14ac:dyDescent="0.2">
      <c r="A1180" s="38"/>
      <c r="B1180" s="39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</row>
    <row r="1181" spans="1:18" x14ac:dyDescent="0.2">
      <c r="A1181" s="38"/>
      <c r="B1181" s="39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</row>
    <row r="1182" spans="1:18" x14ac:dyDescent="0.2">
      <c r="A1182" s="38"/>
      <c r="B1182" s="39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</row>
    <row r="1183" spans="1:18" x14ac:dyDescent="0.2">
      <c r="A1183" s="38"/>
      <c r="B1183" s="39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</row>
    <row r="1184" spans="1:18" x14ac:dyDescent="0.2">
      <c r="A1184" s="38"/>
      <c r="B1184" s="39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</row>
    <row r="1185" spans="1:18" x14ac:dyDescent="0.2">
      <c r="A1185" s="38"/>
      <c r="B1185" s="39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</row>
    <row r="1186" spans="1:18" x14ac:dyDescent="0.2">
      <c r="A1186" s="38"/>
      <c r="B1186" s="39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</row>
    <row r="1187" spans="1:18" x14ac:dyDescent="0.2">
      <c r="A1187" s="38"/>
      <c r="B1187" s="39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</row>
    <row r="1188" spans="1:18" x14ac:dyDescent="0.2">
      <c r="A1188" s="38"/>
      <c r="B1188" s="39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</row>
    <row r="1189" spans="1:18" x14ac:dyDescent="0.2">
      <c r="A1189" s="38"/>
      <c r="B1189" s="39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</row>
    <row r="1190" spans="1:18" x14ac:dyDescent="0.2">
      <c r="A1190" s="38"/>
      <c r="B1190" s="39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</row>
    <row r="1191" spans="1:18" x14ac:dyDescent="0.2">
      <c r="A1191" s="38"/>
      <c r="B1191" s="39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</row>
    <row r="1192" spans="1:18" x14ac:dyDescent="0.2">
      <c r="A1192" s="38"/>
      <c r="B1192" s="39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</row>
    <row r="1193" spans="1:18" x14ac:dyDescent="0.2">
      <c r="A1193" s="38"/>
      <c r="B1193" s="39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</row>
    <row r="1194" spans="1:18" x14ac:dyDescent="0.2">
      <c r="A1194" s="38"/>
      <c r="B1194" s="39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</row>
    <row r="1195" spans="1:18" x14ac:dyDescent="0.2">
      <c r="A1195" s="38"/>
      <c r="B1195" s="39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</row>
    <row r="1196" spans="1:18" x14ac:dyDescent="0.2">
      <c r="A1196" s="38"/>
      <c r="B1196" s="39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</row>
    <row r="1197" spans="1:18" x14ac:dyDescent="0.2">
      <c r="A1197" s="38"/>
      <c r="B1197" s="39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</row>
    <row r="1198" spans="1:18" x14ac:dyDescent="0.2">
      <c r="A1198" s="38"/>
      <c r="B1198" s="39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</row>
    <row r="1199" spans="1:18" x14ac:dyDescent="0.2">
      <c r="A1199" s="38"/>
      <c r="B1199" s="39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</row>
    <row r="1200" spans="1:18" x14ac:dyDescent="0.2">
      <c r="A1200" s="38"/>
      <c r="B1200" s="39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</row>
    <row r="1201" spans="1:18" x14ac:dyDescent="0.2">
      <c r="A1201" s="38"/>
      <c r="B1201" s="39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</row>
    <row r="1202" spans="1:18" x14ac:dyDescent="0.2">
      <c r="A1202" s="38"/>
      <c r="B1202" s="39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</row>
    <row r="1203" spans="1:18" x14ac:dyDescent="0.2">
      <c r="A1203" s="38"/>
      <c r="B1203" s="39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</row>
    <row r="1204" spans="1:18" x14ac:dyDescent="0.2">
      <c r="A1204" s="38"/>
      <c r="B1204" s="39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</row>
    <row r="1205" spans="1:18" x14ac:dyDescent="0.2">
      <c r="A1205" s="38"/>
      <c r="B1205" s="39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</row>
    <row r="1206" spans="1:18" x14ac:dyDescent="0.2">
      <c r="A1206" s="38"/>
      <c r="B1206" s="39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</row>
    <row r="1207" spans="1:18" x14ac:dyDescent="0.2">
      <c r="A1207" s="38"/>
      <c r="B1207" s="39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</row>
    <row r="1208" spans="1:18" x14ac:dyDescent="0.2">
      <c r="A1208" s="38"/>
      <c r="B1208" s="39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</row>
    <row r="1209" spans="1:18" x14ac:dyDescent="0.2">
      <c r="A1209" s="38"/>
      <c r="B1209" s="39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</row>
    <row r="1210" spans="1:18" x14ac:dyDescent="0.2">
      <c r="A1210" s="38"/>
      <c r="B1210" s="39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</row>
    <row r="1211" spans="1:18" x14ac:dyDescent="0.2">
      <c r="A1211" s="38"/>
      <c r="B1211" s="39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</row>
    <row r="1212" spans="1:18" x14ac:dyDescent="0.2">
      <c r="A1212" s="38"/>
      <c r="B1212" s="39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</row>
    <row r="1213" spans="1:18" x14ac:dyDescent="0.2">
      <c r="A1213" s="38"/>
      <c r="B1213" s="39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</row>
    <row r="1214" spans="1:18" x14ac:dyDescent="0.2">
      <c r="A1214" s="38"/>
      <c r="B1214" s="39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</row>
    <row r="1215" spans="1:18" x14ac:dyDescent="0.2">
      <c r="A1215" s="38"/>
      <c r="B1215" s="39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</row>
    <row r="1216" spans="1:18" x14ac:dyDescent="0.2">
      <c r="A1216" s="38"/>
      <c r="B1216" s="39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</row>
    <row r="1217" spans="1:18" x14ac:dyDescent="0.2">
      <c r="A1217" s="38"/>
      <c r="B1217" s="39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</row>
    <row r="1218" spans="1:18" x14ac:dyDescent="0.2">
      <c r="A1218" s="38"/>
      <c r="B1218" s="39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</row>
    <row r="1219" spans="1:18" x14ac:dyDescent="0.2">
      <c r="A1219" s="38"/>
      <c r="B1219" s="39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</row>
    <row r="1220" spans="1:18" x14ac:dyDescent="0.2">
      <c r="A1220" s="38"/>
      <c r="B1220" s="39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</row>
    <row r="1221" spans="1:18" x14ac:dyDescent="0.2">
      <c r="A1221" s="38"/>
      <c r="B1221" s="39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</row>
    <row r="1222" spans="1:18" x14ac:dyDescent="0.2">
      <c r="A1222" s="38"/>
      <c r="B1222" s="39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</row>
    <row r="1223" spans="1:18" x14ac:dyDescent="0.2">
      <c r="A1223" s="38"/>
      <c r="B1223" s="39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</row>
    <row r="1224" spans="1:18" x14ac:dyDescent="0.2">
      <c r="A1224" s="38"/>
      <c r="B1224" s="39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</row>
    <row r="1225" spans="1:18" x14ac:dyDescent="0.2">
      <c r="A1225" s="38"/>
      <c r="B1225" s="39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</row>
    <row r="1226" spans="1:18" x14ac:dyDescent="0.2">
      <c r="A1226" s="38"/>
      <c r="B1226" s="39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</row>
    <row r="1227" spans="1:18" x14ac:dyDescent="0.2">
      <c r="A1227" s="38"/>
      <c r="B1227" s="39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</row>
    <row r="1228" spans="1:18" x14ac:dyDescent="0.2">
      <c r="A1228" s="38"/>
      <c r="B1228" s="39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</row>
    <row r="1229" spans="1:18" x14ac:dyDescent="0.2">
      <c r="A1229" s="38"/>
      <c r="B1229" s="39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</row>
    <row r="1230" spans="1:18" x14ac:dyDescent="0.2">
      <c r="A1230" s="38"/>
      <c r="B1230" s="39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</row>
    <row r="1231" spans="1:18" x14ac:dyDescent="0.2">
      <c r="A1231" s="38"/>
      <c r="B1231" s="39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</row>
    <row r="1232" spans="1:18" x14ac:dyDescent="0.2">
      <c r="A1232" s="38"/>
      <c r="B1232" s="39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</row>
    <row r="1233" spans="1:18" x14ac:dyDescent="0.2">
      <c r="A1233" s="38"/>
      <c r="B1233" s="39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</row>
    <row r="1234" spans="1:18" x14ac:dyDescent="0.2">
      <c r="A1234" s="38"/>
      <c r="B1234" s="39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</row>
    <row r="1235" spans="1:18" x14ac:dyDescent="0.2">
      <c r="A1235" s="38"/>
      <c r="B1235" s="39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</row>
    <row r="1236" spans="1:18" x14ac:dyDescent="0.2">
      <c r="A1236" s="38"/>
      <c r="B1236" s="39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</row>
    <row r="1237" spans="1:18" x14ac:dyDescent="0.2">
      <c r="A1237" s="38"/>
      <c r="B1237" s="39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</row>
    <row r="1238" spans="1:18" x14ac:dyDescent="0.2">
      <c r="A1238" s="38"/>
      <c r="B1238" s="39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</row>
    <row r="1239" spans="1:18" x14ac:dyDescent="0.2">
      <c r="A1239" s="38"/>
      <c r="B1239" s="39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</row>
    <row r="1240" spans="1:18" x14ac:dyDescent="0.2">
      <c r="A1240" s="38"/>
      <c r="B1240" s="39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</row>
    <row r="1241" spans="1:18" x14ac:dyDescent="0.2">
      <c r="A1241" s="38"/>
      <c r="B1241" s="39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</row>
    <row r="1242" spans="1:18" x14ac:dyDescent="0.2">
      <c r="A1242" s="38"/>
      <c r="B1242" s="39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</row>
    <row r="1243" spans="1:18" x14ac:dyDescent="0.2">
      <c r="A1243" s="38"/>
      <c r="B1243" s="39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</row>
    <row r="1244" spans="1:18" x14ac:dyDescent="0.2">
      <c r="A1244" s="38"/>
      <c r="B1244" s="39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</row>
    <row r="1245" spans="1:18" x14ac:dyDescent="0.2">
      <c r="A1245" s="38"/>
      <c r="B1245" s="39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</row>
    <row r="1246" spans="1:18" x14ac:dyDescent="0.2">
      <c r="A1246" s="38"/>
      <c r="B1246" s="39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</row>
    <row r="1247" spans="1:18" x14ac:dyDescent="0.2">
      <c r="A1247" s="38"/>
      <c r="B1247" s="39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</row>
    <row r="1248" spans="1:18" x14ac:dyDescent="0.2">
      <c r="A1248" s="38"/>
      <c r="B1248" s="39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</row>
    <row r="1249" spans="1:18" x14ac:dyDescent="0.2">
      <c r="A1249" s="38"/>
      <c r="B1249" s="39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</row>
    <row r="1250" spans="1:18" x14ac:dyDescent="0.2">
      <c r="A1250" s="38"/>
      <c r="B1250" s="39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</row>
    <row r="1251" spans="1:18" x14ac:dyDescent="0.2">
      <c r="A1251" s="38"/>
      <c r="B1251" s="39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</row>
    <row r="1252" spans="1:18" x14ac:dyDescent="0.2">
      <c r="A1252" s="38"/>
      <c r="B1252" s="39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</row>
    <row r="1253" spans="1:18" x14ac:dyDescent="0.2">
      <c r="A1253" s="38"/>
      <c r="B1253" s="39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</row>
    <row r="1254" spans="1:18" x14ac:dyDescent="0.2">
      <c r="A1254" s="38"/>
      <c r="B1254" s="39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</row>
    <row r="1255" spans="1:18" x14ac:dyDescent="0.2">
      <c r="A1255" s="38"/>
      <c r="B1255" s="39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</row>
    <row r="1256" spans="1:18" x14ac:dyDescent="0.2">
      <c r="A1256" s="38"/>
      <c r="B1256" s="39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</row>
    <row r="1257" spans="1:18" x14ac:dyDescent="0.2">
      <c r="A1257" s="38"/>
      <c r="B1257" s="39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</row>
    <row r="1258" spans="1:18" x14ac:dyDescent="0.2">
      <c r="A1258" s="38"/>
      <c r="B1258" s="39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</row>
    <row r="1259" spans="1:18" x14ac:dyDescent="0.2">
      <c r="A1259" s="38"/>
      <c r="B1259" s="39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</row>
    <row r="1260" spans="1:18" x14ac:dyDescent="0.2">
      <c r="A1260" s="38"/>
      <c r="B1260" s="39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</row>
    <row r="1261" spans="1:18" x14ac:dyDescent="0.2">
      <c r="A1261" s="38"/>
      <c r="B1261" s="39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</row>
    <row r="1262" spans="1:18" x14ac:dyDescent="0.2">
      <c r="A1262" s="38"/>
      <c r="B1262" s="39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</row>
    <row r="1263" spans="1:18" x14ac:dyDescent="0.2">
      <c r="A1263" s="38"/>
      <c r="B1263" s="39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</row>
    <row r="1264" spans="1:18" x14ac:dyDescent="0.2">
      <c r="A1264" s="38"/>
      <c r="B1264" s="39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</row>
    <row r="1265" spans="1:18" x14ac:dyDescent="0.2">
      <c r="A1265" s="38"/>
      <c r="B1265" s="39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</row>
    <row r="1266" spans="1:18" x14ac:dyDescent="0.2">
      <c r="A1266" s="38"/>
      <c r="B1266" s="39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</row>
    <row r="1267" spans="1:18" x14ac:dyDescent="0.2">
      <c r="A1267" s="38"/>
      <c r="B1267" s="39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</row>
    <row r="1268" spans="1:18" x14ac:dyDescent="0.2">
      <c r="A1268" s="38"/>
      <c r="B1268" s="39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</row>
    <row r="1269" spans="1:18" x14ac:dyDescent="0.2">
      <c r="A1269" s="38"/>
      <c r="B1269" s="39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</row>
    <row r="1270" spans="1:18" x14ac:dyDescent="0.2">
      <c r="A1270" s="38"/>
      <c r="B1270" s="39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</row>
    <row r="1271" spans="1:18" x14ac:dyDescent="0.2">
      <c r="A1271" s="38"/>
      <c r="B1271" s="39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</row>
    <row r="1272" spans="1:18" x14ac:dyDescent="0.2">
      <c r="A1272" s="38"/>
      <c r="B1272" s="39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</row>
    <row r="1273" spans="1:18" x14ac:dyDescent="0.2">
      <c r="A1273" s="38"/>
      <c r="B1273" s="39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</row>
    <row r="1274" spans="1:18" x14ac:dyDescent="0.2">
      <c r="A1274" s="38"/>
      <c r="B1274" s="39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</row>
    <row r="1275" spans="1:18" x14ac:dyDescent="0.2">
      <c r="A1275" s="38"/>
      <c r="B1275" s="39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</row>
    <row r="1276" spans="1:18" x14ac:dyDescent="0.2">
      <c r="A1276" s="38"/>
      <c r="B1276" s="39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</row>
    <row r="1277" spans="1:18" x14ac:dyDescent="0.2">
      <c r="A1277" s="38"/>
      <c r="B1277" s="39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</row>
    <row r="1278" spans="1:18" x14ac:dyDescent="0.2">
      <c r="A1278" s="38"/>
      <c r="B1278" s="39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</row>
    <row r="1279" spans="1:18" x14ac:dyDescent="0.2">
      <c r="A1279" s="38"/>
      <c r="B1279" s="39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</row>
    <row r="1280" spans="1:18" x14ac:dyDescent="0.2">
      <c r="A1280" s="38"/>
      <c r="B1280" s="39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</row>
    <row r="1281" spans="1:18" x14ac:dyDescent="0.2">
      <c r="A1281" s="38"/>
      <c r="B1281" s="39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</row>
    <row r="1282" spans="1:18" x14ac:dyDescent="0.2">
      <c r="A1282" s="38"/>
      <c r="B1282" s="39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</row>
    <row r="1283" spans="1:18" x14ac:dyDescent="0.2">
      <c r="A1283" s="38"/>
      <c r="B1283" s="39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</row>
    <row r="1284" spans="1:18" x14ac:dyDescent="0.2">
      <c r="A1284" s="38"/>
      <c r="B1284" s="39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</row>
    <row r="1285" spans="1:18" x14ac:dyDescent="0.2">
      <c r="A1285" s="38"/>
      <c r="B1285" s="39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</row>
    <row r="1286" spans="1:18" x14ac:dyDescent="0.2">
      <c r="A1286" s="38"/>
      <c r="B1286" s="39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</row>
    <row r="1287" spans="1:18" x14ac:dyDescent="0.2">
      <c r="A1287" s="38"/>
      <c r="B1287" s="39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</row>
    <row r="1288" spans="1:18" x14ac:dyDescent="0.2">
      <c r="A1288" s="38"/>
      <c r="B1288" s="39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</row>
    <row r="1289" spans="1:18" x14ac:dyDescent="0.2">
      <c r="A1289" s="38"/>
      <c r="B1289" s="39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</row>
    <row r="1290" spans="1:18" x14ac:dyDescent="0.2">
      <c r="A1290" s="38"/>
      <c r="B1290" s="39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</row>
    <row r="1291" spans="1:18" x14ac:dyDescent="0.2">
      <c r="A1291" s="38"/>
      <c r="B1291" s="39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</row>
    <row r="1292" spans="1:18" x14ac:dyDescent="0.2">
      <c r="A1292" s="38"/>
      <c r="B1292" s="39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</row>
    <row r="1293" spans="1:18" x14ac:dyDescent="0.2">
      <c r="A1293" s="38"/>
      <c r="B1293" s="39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</row>
    <row r="1294" spans="1:18" x14ac:dyDescent="0.2">
      <c r="A1294" s="38"/>
      <c r="B1294" s="39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</row>
    <row r="1295" spans="1:18" x14ac:dyDescent="0.2">
      <c r="A1295" s="38"/>
      <c r="B1295" s="39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</row>
    <row r="1296" spans="1:18" x14ac:dyDescent="0.2">
      <c r="A1296" s="38"/>
      <c r="B1296" s="39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</row>
    <row r="1297" spans="1:18" x14ac:dyDescent="0.2">
      <c r="A1297" s="38"/>
      <c r="B1297" s="39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</row>
    <row r="1298" spans="1:18" x14ac:dyDescent="0.2">
      <c r="A1298" s="38"/>
      <c r="B1298" s="39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</row>
    <row r="1299" spans="1:18" x14ac:dyDescent="0.2">
      <c r="A1299" s="38"/>
      <c r="B1299" s="39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</row>
    <row r="1300" spans="1:18" x14ac:dyDescent="0.2">
      <c r="A1300" s="38"/>
      <c r="B1300" s="39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</row>
    <row r="1301" spans="1:18" x14ac:dyDescent="0.2">
      <c r="A1301" s="38"/>
      <c r="B1301" s="39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</row>
    <row r="1302" spans="1:18" x14ac:dyDescent="0.2">
      <c r="A1302" s="38"/>
      <c r="B1302" s="39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</row>
    <row r="1303" spans="1:18" x14ac:dyDescent="0.2">
      <c r="A1303" s="38"/>
      <c r="B1303" s="39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</row>
    <row r="1304" spans="1:18" x14ac:dyDescent="0.2">
      <c r="A1304" s="38"/>
      <c r="B1304" s="39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</row>
    <row r="1305" spans="1:18" x14ac:dyDescent="0.2">
      <c r="A1305" s="38"/>
      <c r="B1305" s="39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</row>
    <row r="1306" spans="1:18" x14ac:dyDescent="0.2">
      <c r="A1306" s="38"/>
      <c r="B1306" s="39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</row>
    <row r="1307" spans="1:18" x14ac:dyDescent="0.2">
      <c r="A1307" s="38"/>
      <c r="B1307" s="39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</row>
    <row r="1308" spans="1:18" x14ac:dyDescent="0.2">
      <c r="A1308" s="38"/>
      <c r="B1308" s="39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</row>
    <row r="1309" spans="1:18" x14ac:dyDescent="0.2">
      <c r="A1309" s="38"/>
      <c r="B1309" s="39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</row>
    <row r="1310" spans="1:18" x14ac:dyDescent="0.2">
      <c r="A1310" s="38"/>
      <c r="B1310" s="39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</row>
    <row r="1311" spans="1:18" x14ac:dyDescent="0.2">
      <c r="A1311" s="38"/>
      <c r="B1311" s="39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</row>
    <row r="1312" spans="1:18" x14ac:dyDescent="0.2">
      <c r="A1312" s="38"/>
      <c r="B1312" s="39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</row>
    <row r="1313" spans="1:18" x14ac:dyDescent="0.2">
      <c r="A1313" s="38"/>
      <c r="B1313" s="39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</row>
    <row r="1314" spans="1:18" x14ac:dyDescent="0.2">
      <c r="A1314" s="38"/>
      <c r="B1314" s="39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</row>
    <row r="1315" spans="1:18" x14ac:dyDescent="0.2">
      <c r="A1315" s="38"/>
      <c r="B1315" s="39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</row>
    <row r="1316" spans="1:18" x14ac:dyDescent="0.2">
      <c r="A1316" s="38"/>
      <c r="B1316" s="39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</row>
    <row r="1317" spans="1:18" x14ac:dyDescent="0.2">
      <c r="A1317" s="38"/>
      <c r="B1317" s="39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</row>
    <row r="1318" spans="1:18" x14ac:dyDescent="0.2">
      <c r="A1318" s="38"/>
      <c r="B1318" s="39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</row>
    <row r="1319" spans="1:18" x14ac:dyDescent="0.2">
      <c r="A1319" s="38"/>
      <c r="B1319" s="39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</row>
    <row r="1320" spans="1:18" x14ac:dyDescent="0.2">
      <c r="A1320" s="38"/>
      <c r="B1320" s="39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</row>
    <row r="1321" spans="1:18" x14ac:dyDescent="0.2">
      <c r="A1321" s="38"/>
      <c r="B1321" s="39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</row>
    <row r="1322" spans="1:18" x14ac:dyDescent="0.2">
      <c r="A1322" s="38"/>
      <c r="B1322" s="39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</row>
    <row r="1323" spans="1:18" x14ac:dyDescent="0.2">
      <c r="A1323" s="38"/>
      <c r="B1323" s="39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</row>
    <row r="1324" spans="1:18" x14ac:dyDescent="0.2">
      <c r="A1324" s="38"/>
      <c r="B1324" s="39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</row>
    <row r="1325" spans="1:18" x14ac:dyDescent="0.2">
      <c r="A1325" s="38"/>
      <c r="B1325" s="39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</row>
    <row r="1326" spans="1:18" x14ac:dyDescent="0.2">
      <c r="A1326" s="38"/>
      <c r="B1326" s="39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</row>
    <row r="1327" spans="1:18" x14ac:dyDescent="0.2">
      <c r="A1327" s="38"/>
      <c r="B1327" s="39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</row>
    <row r="1328" spans="1:18" x14ac:dyDescent="0.2">
      <c r="A1328" s="38"/>
      <c r="B1328" s="39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</row>
    <row r="1329" spans="1:18" x14ac:dyDescent="0.2">
      <c r="A1329" s="38"/>
      <c r="B1329" s="39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</row>
    <row r="1330" spans="1:18" x14ac:dyDescent="0.2">
      <c r="A1330" s="38"/>
      <c r="B1330" s="39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</row>
    <row r="1331" spans="1:18" x14ac:dyDescent="0.2">
      <c r="A1331" s="38"/>
      <c r="B1331" s="39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</row>
    <row r="1332" spans="1:18" x14ac:dyDescent="0.2">
      <c r="A1332" s="38"/>
      <c r="B1332" s="39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</row>
    <row r="1333" spans="1:18" x14ac:dyDescent="0.2">
      <c r="A1333" s="38"/>
      <c r="B1333" s="39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</row>
    <row r="1334" spans="1:18" x14ac:dyDescent="0.2">
      <c r="A1334" s="38"/>
      <c r="B1334" s="39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</row>
    <row r="1335" spans="1:18" x14ac:dyDescent="0.2">
      <c r="A1335" s="38"/>
      <c r="B1335" s="39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</row>
    <row r="1336" spans="1:18" x14ac:dyDescent="0.2">
      <c r="A1336" s="38"/>
      <c r="B1336" s="39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</row>
    <row r="1337" spans="1:18" x14ac:dyDescent="0.2">
      <c r="A1337" s="38"/>
      <c r="B1337" s="39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</row>
    <row r="1338" spans="1:18" x14ac:dyDescent="0.2">
      <c r="A1338" s="38"/>
      <c r="B1338" s="39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</row>
    <row r="1339" spans="1:18" x14ac:dyDescent="0.2">
      <c r="A1339" s="38"/>
      <c r="B1339" s="39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</row>
    <row r="1340" spans="1:18" x14ac:dyDescent="0.2">
      <c r="A1340" s="38"/>
      <c r="B1340" s="39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</row>
    <row r="1341" spans="1:18" x14ac:dyDescent="0.2">
      <c r="A1341" s="38"/>
      <c r="B1341" s="39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</row>
    <row r="1342" spans="1:18" x14ac:dyDescent="0.2">
      <c r="A1342" s="38"/>
      <c r="B1342" s="39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</row>
    <row r="1343" spans="1:18" x14ac:dyDescent="0.2">
      <c r="A1343" s="38"/>
      <c r="B1343" s="39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</row>
    <row r="1344" spans="1:18" x14ac:dyDescent="0.2">
      <c r="A1344" s="38"/>
      <c r="B1344" s="39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</row>
    <row r="1345" spans="1:18" x14ac:dyDescent="0.2">
      <c r="A1345" s="38"/>
      <c r="B1345" s="39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</row>
    <row r="1346" spans="1:18" x14ac:dyDescent="0.2">
      <c r="A1346" s="38"/>
      <c r="B1346" s="39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</row>
    <row r="1347" spans="1:18" x14ac:dyDescent="0.2">
      <c r="A1347" s="38"/>
      <c r="B1347" s="39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</row>
    <row r="1348" spans="1:18" x14ac:dyDescent="0.2">
      <c r="A1348" s="38"/>
      <c r="B1348" s="39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</row>
    <row r="1349" spans="1:18" x14ac:dyDescent="0.2">
      <c r="A1349" s="38"/>
      <c r="B1349" s="39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</row>
    <row r="1350" spans="1:18" x14ac:dyDescent="0.2">
      <c r="A1350" s="38"/>
      <c r="B1350" s="39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</row>
    <row r="1351" spans="1:18" x14ac:dyDescent="0.2">
      <c r="A1351" s="38"/>
      <c r="B1351" s="39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</row>
    <row r="1352" spans="1:18" x14ac:dyDescent="0.2">
      <c r="A1352" s="38"/>
      <c r="B1352" s="39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</row>
    <row r="1353" spans="1:18" x14ac:dyDescent="0.2">
      <c r="A1353" s="38"/>
      <c r="B1353" s="39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</row>
    <row r="1354" spans="1:18" x14ac:dyDescent="0.2">
      <c r="A1354" s="38"/>
      <c r="B1354" s="39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</row>
    <row r="1355" spans="1:18" x14ac:dyDescent="0.2">
      <c r="A1355" s="38"/>
      <c r="B1355" s="39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</row>
    <row r="1356" spans="1:18" x14ac:dyDescent="0.2">
      <c r="A1356" s="38"/>
      <c r="B1356" s="39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</row>
    <row r="1357" spans="1:18" x14ac:dyDescent="0.2">
      <c r="A1357" s="38"/>
      <c r="B1357" s="39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</row>
    <row r="1358" spans="1:18" x14ac:dyDescent="0.2">
      <c r="A1358" s="38"/>
      <c r="B1358" s="39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</row>
    <row r="1359" spans="1:18" x14ac:dyDescent="0.2">
      <c r="A1359" s="38"/>
      <c r="B1359" s="39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</row>
    <row r="1360" spans="1:18" x14ac:dyDescent="0.2">
      <c r="A1360" s="38"/>
      <c r="B1360" s="39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</row>
    <row r="1361" spans="1:18" x14ac:dyDescent="0.2">
      <c r="A1361" s="38"/>
      <c r="B1361" s="39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</row>
    <row r="1362" spans="1:18" x14ac:dyDescent="0.2">
      <c r="A1362" s="38"/>
      <c r="B1362" s="39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</row>
    <row r="1363" spans="1:18" x14ac:dyDescent="0.2">
      <c r="A1363" s="38"/>
      <c r="B1363" s="39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</row>
    <row r="1364" spans="1:18" x14ac:dyDescent="0.2">
      <c r="A1364" s="38"/>
      <c r="B1364" s="39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</row>
    <row r="1365" spans="1:18" x14ac:dyDescent="0.2">
      <c r="A1365" s="38"/>
      <c r="B1365" s="39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</row>
    <row r="1366" spans="1:18" x14ac:dyDescent="0.2">
      <c r="A1366" s="38"/>
      <c r="B1366" s="39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</row>
    <row r="1367" spans="1:18" x14ac:dyDescent="0.2">
      <c r="A1367" s="38"/>
      <c r="B1367" s="39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</row>
    <row r="1368" spans="1:18" x14ac:dyDescent="0.2">
      <c r="A1368" s="38"/>
      <c r="B1368" s="39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</row>
    <row r="1369" spans="1:18" x14ac:dyDescent="0.2">
      <c r="A1369" s="38"/>
      <c r="B1369" s="39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</row>
    <row r="1370" spans="1:18" x14ac:dyDescent="0.2">
      <c r="A1370" s="38"/>
      <c r="B1370" s="39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</row>
    <row r="1371" spans="1:18" x14ac:dyDescent="0.2">
      <c r="A1371" s="38"/>
      <c r="B1371" s="39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</row>
    <row r="1372" spans="1:18" x14ac:dyDescent="0.2">
      <c r="A1372" s="38"/>
      <c r="B1372" s="39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</row>
    <row r="1373" spans="1:18" x14ac:dyDescent="0.2">
      <c r="A1373" s="38"/>
      <c r="B1373" s="39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</row>
    <row r="1374" spans="1:18" x14ac:dyDescent="0.2">
      <c r="A1374" s="38"/>
      <c r="B1374" s="39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</row>
    <row r="1375" spans="1:18" x14ac:dyDescent="0.2">
      <c r="A1375" s="38"/>
      <c r="B1375" s="39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</row>
    <row r="1376" spans="1:18" x14ac:dyDescent="0.2">
      <c r="A1376" s="38"/>
      <c r="B1376" s="39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</row>
    <row r="1377" spans="1:18" x14ac:dyDescent="0.2">
      <c r="A1377" s="38"/>
      <c r="B1377" s="39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</row>
    <row r="1378" spans="1:18" x14ac:dyDescent="0.2">
      <c r="A1378" s="38"/>
      <c r="B1378" s="39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</row>
    <row r="1379" spans="1:18" x14ac:dyDescent="0.2">
      <c r="A1379" s="38"/>
      <c r="B1379" s="39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</row>
    <row r="1380" spans="1:18" x14ac:dyDescent="0.2">
      <c r="A1380" s="38"/>
      <c r="B1380" s="39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</row>
    <row r="1381" spans="1:18" x14ac:dyDescent="0.2">
      <c r="A1381" s="38"/>
      <c r="B1381" s="39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</row>
    <row r="1382" spans="1:18" x14ac:dyDescent="0.2">
      <c r="A1382" s="38"/>
      <c r="B1382" s="39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</row>
    <row r="1383" spans="1:18" x14ac:dyDescent="0.2">
      <c r="A1383" s="38"/>
      <c r="B1383" s="39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</row>
    <row r="1384" spans="1:18" x14ac:dyDescent="0.2">
      <c r="A1384" s="38"/>
      <c r="B1384" s="39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</row>
    <row r="1385" spans="1:18" x14ac:dyDescent="0.2">
      <c r="A1385" s="38"/>
      <c r="B1385" s="39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</row>
    <row r="1386" spans="1:18" x14ac:dyDescent="0.2">
      <c r="A1386" s="38"/>
      <c r="B1386" s="39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</row>
    <row r="1387" spans="1:18" x14ac:dyDescent="0.2">
      <c r="A1387" s="38"/>
      <c r="B1387" s="39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</row>
    <row r="1388" spans="1:18" x14ac:dyDescent="0.2">
      <c r="A1388" s="38"/>
      <c r="B1388" s="39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</row>
    <row r="1389" spans="1:18" x14ac:dyDescent="0.2">
      <c r="A1389" s="38"/>
      <c r="B1389" s="39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</row>
    <row r="1390" spans="1:18" x14ac:dyDescent="0.2">
      <c r="A1390" s="38"/>
      <c r="B1390" s="39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</row>
    <row r="1391" spans="1:18" x14ac:dyDescent="0.2">
      <c r="A1391" s="38"/>
      <c r="B1391" s="39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</row>
    <row r="1392" spans="1:18" x14ac:dyDescent="0.2">
      <c r="A1392" s="38"/>
      <c r="B1392" s="39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</row>
    <row r="1393" spans="1:18" x14ac:dyDescent="0.2">
      <c r="A1393" s="38"/>
      <c r="B1393" s="39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</row>
    <row r="1394" spans="1:18" x14ac:dyDescent="0.2">
      <c r="A1394" s="38"/>
      <c r="B1394" s="39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</row>
    <row r="1395" spans="1:18" x14ac:dyDescent="0.2">
      <c r="A1395" s="38"/>
      <c r="B1395" s="39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</row>
    <row r="1396" spans="1:18" x14ac:dyDescent="0.2">
      <c r="A1396" s="38"/>
      <c r="B1396" s="39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</row>
    <row r="1397" spans="1:18" x14ac:dyDescent="0.2">
      <c r="A1397" s="38"/>
      <c r="B1397" s="39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</row>
    <row r="1398" spans="1:18" x14ac:dyDescent="0.2">
      <c r="A1398" s="38"/>
      <c r="B1398" s="39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</row>
    <row r="1399" spans="1:18" x14ac:dyDescent="0.2">
      <c r="A1399" s="38"/>
      <c r="B1399" s="39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</row>
    <row r="1400" spans="1:18" x14ac:dyDescent="0.2">
      <c r="A1400" s="38"/>
      <c r="B1400" s="39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</row>
    <row r="1401" spans="1:18" x14ac:dyDescent="0.2">
      <c r="A1401" s="38"/>
      <c r="B1401" s="39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</row>
    <row r="1402" spans="1:18" x14ac:dyDescent="0.2">
      <c r="A1402" s="38"/>
      <c r="B1402" s="39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</row>
    <row r="1403" spans="1:18" x14ac:dyDescent="0.2">
      <c r="A1403" s="38"/>
      <c r="B1403" s="39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</row>
    <row r="1404" spans="1:18" x14ac:dyDescent="0.2">
      <c r="A1404" s="38"/>
      <c r="B1404" s="39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</row>
    <row r="1405" spans="1:18" x14ac:dyDescent="0.2">
      <c r="A1405" s="38"/>
      <c r="B1405" s="39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</row>
    <row r="1406" spans="1:18" x14ac:dyDescent="0.2">
      <c r="A1406" s="38"/>
      <c r="B1406" s="39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</row>
    <row r="1407" spans="1:18" x14ac:dyDescent="0.2">
      <c r="A1407" s="38"/>
      <c r="B1407" s="39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</row>
    <row r="1408" spans="1:18" x14ac:dyDescent="0.2">
      <c r="A1408" s="38"/>
      <c r="B1408" s="39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</row>
    <row r="1409" spans="1:18" x14ac:dyDescent="0.2">
      <c r="A1409" s="38"/>
      <c r="B1409" s="39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</row>
    <row r="1410" spans="1:18" x14ac:dyDescent="0.2">
      <c r="A1410" s="38"/>
      <c r="B1410" s="39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</row>
    <row r="1411" spans="1:18" x14ac:dyDescent="0.2">
      <c r="A1411" s="38"/>
      <c r="B1411" s="39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</row>
    <row r="1412" spans="1:18" x14ac:dyDescent="0.2">
      <c r="A1412" s="38"/>
      <c r="B1412" s="39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</row>
    <row r="1413" spans="1:18" x14ac:dyDescent="0.2">
      <c r="A1413" s="38"/>
      <c r="B1413" s="39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</row>
    <row r="1414" spans="1:18" x14ac:dyDescent="0.2">
      <c r="A1414" s="38"/>
      <c r="B1414" s="39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</row>
    <row r="1415" spans="1:18" x14ac:dyDescent="0.2">
      <c r="A1415" s="38"/>
      <c r="B1415" s="39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</row>
    <row r="1416" spans="1:18" x14ac:dyDescent="0.2">
      <c r="A1416" s="38"/>
      <c r="B1416" s="39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</row>
    <row r="1417" spans="1:18" x14ac:dyDescent="0.2">
      <c r="A1417" s="38"/>
      <c r="B1417" s="39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</row>
    <row r="1418" spans="1:18" x14ac:dyDescent="0.2">
      <c r="A1418" s="38"/>
      <c r="B1418" s="39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</row>
    <row r="1419" spans="1:18" x14ac:dyDescent="0.2">
      <c r="A1419" s="38"/>
      <c r="B1419" s="39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</row>
    <row r="1420" spans="1:18" x14ac:dyDescent="0.2">
      <c r="A1420" s="38"/>
      <c r="B1420" s="39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</row>
    <row r="1421" spans="1:18" x14ac:dyDescent="0.2">
      <c r="A1421" s="38"/>
      <c r="B1421" s="39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</row>
    <row r="1422" spans="1:18" x14ac:dyDescent="0.2">
      <c r="A1422" s="38"/>
      <c r="B1422" s="39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</row>
    <row r="1423" spans="1:18" x14ac:dyDescent="0.2">
      <c r="A1423" s="38"/>
      <c r="B1423" s="39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</row>
    <row r="1424" spans="1:18" x14ac:dyDescent="0.2">
      <c r="A1424" s="38"/>
      <c r="B1424" s="39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</row>
    <row r="1425" spans="1:18" x14ac:dyDescent="0.2">
      <c r="A1425" s="38"/>
      <c r="B1425" s="39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</row>
    <row r="1426" spans="1:18" x14ac:dyDescent="0.2">
      <c r="A1426" s="38"/>
      <c r="B1426" s="39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</row>
    <row r="1427" spans="1:18" x14ac:dyDescent="0.2">
      <c r="A1427" s="38"/>
      <c r="B1427" s="39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</row>
    <row r="1428" spans="1:18" x14ac:dyDescent="0.2">
      <c r="A1428" s="38"/>
      <c r="B1428" s="39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</row>
    <row r="1429" spans="1:18" x14ac:dyDescent="0.2">
      <c r="A1429" s="38"/>
      <c r="B1429" s="39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</row>
    <row r="1430" spans="1:18" x14ac:dyDescent="0.2">
      <c r="A1430" s="38"/>
      <c r="B1430" s="39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</row>
    <row r="1431" spans="1:18" x14ac:dyDescent="0.2">
      <c r="A1431" s="38"/>
      <c r="B1431" s="39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</row>
    <row r="1432" spans="1:18" x14ac:dyDescent="0.2">
      <c r="A1432" s="38"/>
      <c r="B1432" s="39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</row>
    <row r="1433" spans="1:18" x14ac:dyDescent="0.2">
      <c r="A1433" s="38"/>
      <c r="B1433" s="39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</row>
    <row r="1434" spans="1:18" x14ac:dyDescent="0.2">
      <c r="A1434" s="38"/>
      <c r="B1434" s="39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</row>
    <row r="1435" spans="1:18" x14ac:dyDescent="0.2">
      <c r="A1435" s="38"/>
      <c r="B1435" s="39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</row>
    <row r="1436" spans="1:18" x14ac:dyDescent="0.2">
      <c r="A1436" s="38"/>
      <c r="B1436" s="39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</row>
    <row r="1437" spans="1:18" x14ac:dyDescent="0.2">
      <c r="A1437" s="38"/>
      <c r="B1437" s="39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</row>
    <row r="1438" spans="1:18" x14ac:dyDescent="0.2">
      <c r="A1438" s="38"/>
      <c r="B1438" s="39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</row>
    <row r="1439" spans="1:18" x14ac:dyDescent="0.2">
      <c r="A1439" s="38"/>
      <c r="B1439" s="39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</row>
    <row r="1440" spans="1:18" x14ac:dyDescent="0.2">
      <c r="A1440" s="38"/>
      <c r="B1440" s="39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</row>
    <row r="1441" spans="1:18" x14ac:dyDescent="0.2">
      <c r="A1441" s="38"/>
      <c r="B1441" s="39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</row>
    <row r="1442" spans="1:18" x14ac:dyDescent="0.2">
      <c r="A1442" s="38"/>
      <c r="B1442" s="39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</row>
    <row r="1443" spans="1:18" x14ac:dyDescent="0.2">
      <c r="A1443" s="38"/>
      <c r="B1443" s="39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</row>
    <row r="1444" spans="1:18" x14ac:dyDescent="0.2">
      <c r="A1444" s="38"/>
      <c r="B1444" s="39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</row>
    <row r="1445" spans="1:18" x14ac:dyDescent="0.2">
      <c r="A1445" s="38"/>
      <c r="B1445" s="39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</row>
    <row r="1446" spans="1:18" x14ac:dyDescent="0.2">
      <c r="A1446" s="38"/>
      <c r="B1446" s="39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</row>
    <row r="1447" spans="1:18" x14ac:dyDescent="0.2">
      <c r="A1447" s="38"/>
      <c r="B1447" s="39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</row>
    <row r="1448" spans="1:18" x14ac:dyDescent="0.2">
      <c r="A1448" s="38"/>
      <c r="B1448" s="39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</row>
    <row r="1449" spans="1:18" x14ac:dyDescent="0.2">
      <c r="A1449" s="38"/>
      <c r="B1449" s="39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</row>
    <row r="1450" spans="1:18" x14ac:dyDescent="0.2">
      <c r="A1450" s="38"/>
      <c r="B1450" s="39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</row>
    <row r="1451" spans="1:18" x14ac:dyDescent="0.2">
      <c r="A1451" s="38"/>
      <c r="B1451" s="39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</row>
    <row r="1452" spans="1:18" x14ac:dyDescent="0.2">
      <c r="A1452" s="38"/>
      <c r="B1452" s="39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</row>
    <row r="1453" spans="1:18" x14ac:dyDescent="0.2">
      <c r="A1453" s="38"/>
      <c r="B1453" s="39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</row>
    <row r="1454" spans="1:18" x14ac:dyDescent="0.2">
      <c r="A1454" s="38"/>
      <c r="B1454" s="39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</row>
    <row r="1455" spans="1:18" x14ac:dyDescent="0.2">
      <c r="A1455" s="38"/>
      <c r="B1455" s="39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</row>
    <row r="1456" spans="1:18" x14ac:dyDescent="0.2">
      <c r="A1456" s="38"/>
      <c r="B1456" s="39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</row>
    <row r="1457" spans="1:18" x14ac:dyDescent="0.2">
      <c r="A1457" s="38"/>
      <c r="B1457" s="39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</row>
    <row r="1458" spans="1:18" x14ac:dyDescent="0.2">
      <c r="A1458" s="38"/>
      <c r="B1458" s="39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</row>
    <row r="1459" spans="1:18" x14ac:dyDescent="0.2">
      <c r="A1459" s="38"/>
      <c r="B1459" s="39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</row>
    <row r="1460" spans="1:18" x14ac:dyDescent="0.2">
      <c r="A1460" s="38"/>
      <c r="B1460" s="39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</row>
    <row r="1461" spans="1:18" x14ac:dyDescent="0.2">
      <c r="A1461" s="38"/>
      <c r="B1461" s="39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</row>
    <row r="1462" spans="1:18" x14ac:dyDescent="0.2">
      <c r="A1462" s="38"/>
      <c r="B1462" s="39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</row>
    <row r="1463" spans="1:18" x14ac:dyDescent="0.2">
      <c r="A1463" s="38"/>
      <c r="B1463" s="39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</row>
    <row r="1464" spans="1:18" x14ac:dyDescent="0.2">
      <c r="A1464" s="38"/>
      <c r="B1464" s="39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</row>
    <row r="1465" spans="1:18" x14ac:dyDescent="0.2">
      <c r="A1465" s="38"/>
      <c r="B1465" s="39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</row>
    <row r="1466" spans="1:18" x14ac:dyDescent="0.2">
      <c r="A1466" s="38"/>
      <c r="B1466" s="39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</row>
    <row r="1467" spans="1:18" x14ac:dyDescent="0.2">
      <c r="A1467" s="38"/>
      <c r="B1467" s="39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</row>
    <row r="1468" spans="1:18" x14ac:dyDescent="0.2">
      <c r="A1468" s="38"/>
      <c r="B1468" s="39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</row>
    <row r="1469" spans="1:18" x14ac:dyDescent="0.2">
      <c r="A1469" s="38"/>
      <c r="B1469" s="39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</row>
    <row r="1470" spans="1:18" x14ac:dyDescent="0.2">
      <c r="A1470" s="38"/>
      <c r="B1470" s="39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</row>
    <row r="1471" spans="1:18" x14ac:dyDescent="0.2">
      <c r="A1471" s="38"/>
      <c r="B1471" s="39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</row>
    <row r="1472" spans="1:18" x14ac:dyDescent="0.2">
      <c r="A1472" s="38"/>
      <c r="B1472" s="39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</row>
    <row r="1473" spans="1:18" x14ac:dyDescent="0.2">
      <c r="A1473" s="38"/>
      <c r="B1473" s="39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</row>
    <row r="1474" spans="1:18" x14ac:dyDescent="0.2">
      <c r="A1474" s="38"/>
      <c r="B1474" s="39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</row>
    <row r="1475" spans="1:18" x14ac:dyDescent="0.2">
      <c r="A1475" s="38"/>
      <c r="B1475" s="39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</row>
    <row r="1476" spans="1:18" x14ac:dyDescent="0.2">
      <c r="A1476" s="38"/>
      <c r="B1476" s="39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</row>
    <row r="1477" spans="1:18" x14ac:dyDescent="0.2">
      <c r="A1477" s="38"/>
      <c r="B1477" s="39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</row>
    <row r="1478" spans="1:18" x14ac:dyDescent="0.2">
      <c r="A1478" s="38"/>
      <c r="B1478" s="39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</row>
    <row r="1479" spans="1:18" x14ac:dyDescent="0.2">
      <c r="A1479" s="38"/>
      <c r="B1479" s="39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</row>
    <row r="1480" spans="1:18" x14ac:dyDescent="0.2">
      <c r="A1480" s="38"/>
      <c r="B1480" s="39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</row>
    <row r="1481" spans="1:18" x14ac:dyDescent="0.2">
      <c r="A1481" s="38"/>
      <c r="B1481" s="39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</row>
    <row r="1482" spans="1:18" x14ac:dyDescent="0.2">
      <c r="A1482" s="38"/>
      <c r="B1482" s="39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</row>
    <row r="1483" spans="1:18" x14ac:dyDescent="0.2">
      <c r="A1483" s="38"/>
      <c r="B1483" s="39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</row>
    <row r="1484" spans="1:18" x14ac:dyDescent="0.2">
      <c r="A1484" s="38"/>
      <c r="B1484" s="39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</row>
    <row r="1485" spans="1:18" x14ac:dyDescent="0.2">
      <c r="A1485" s="38"/>
      <c r="B1485" s="39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</row>
    <row r="1486" spans="1:18" x14ac:dyDescent="0.2">
      <c r="A1486" s="38"/>
      <c r="B1486" s="39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</row>
    <row r="1487" spans="1:18" x14ac:dyDescent="0.2">
      <c r="A1487" s="38"/>
      <c r="B1487" s="39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</row>
    <row r="1488" spans="1:18" x14ac:dyDescent="0.2">
      <c r="A1488" s="38"/>
      <c r="B1488" s="39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</row>
    <row r="1489" spans="1:18" x14ac:dyDescent="0.2">
      <c r="A1489" s="38"/>
      <c r="B1489" s="39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</row>
    <row r="1490" spans="1:18" x14ac:dyDescent="0.2">
      <c r="A1490" s="38"/>
      <c r="B1490" s="39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</row>
    <row r="1491" spans="1:18" x14ac:dyDescent="0.2">
      <c r="A1491" s="38"/>
      <c r="B1491" s="39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</row>
    <row r="1492" spans="1:18" x14ac:dyDescent="0.2">
      <c r="A1492" s="38"/>
      <c r="B1492" s="39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</row>
    <row r="1493" spans="1:18" x14ac:dyDescent="0.2">
      <c r="A1493" s="38"/>
      <c r="B1493" s="39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</row>
    <row r="1494" spans="1:18" x14ac:dyDescent="0.2">
      <c r="A1494" s="38"/>
      <c r="B1494" s="39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</row>
    <row r="1495" spans="1:18" x14ac:dyDescent="0.2">
      <c r="A1495" s="38"/>
      <c r="B1495" s="39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</row>
    <row r="1496" spans="1:18" x14ac:dyDescent="0.2">
      <c r="A1496" s="38"/>
      <c r="B1496" s="39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</row>
    <row r="1497" spans="1:18" x14ac:dyDescent="0.2">
      <c r="A1497" s="38"/>
      <c r="B1497" s="39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</row>
    <row r="1498" spans="1:18" x14ac:dyDescent="0.2">
      <c r="A1498" s="38"/>
      <c r="B1498" s="39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</row>
    <row r="1499" spans="1:18" x14ac:dyDescent="0.2">
      <c r="A1499" s="38"/>
      <c r="B1499" s="39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</row>
    <row r="1500" spans="1:18" x14ac:dyDescent="0.2">
      <c r="A1500" s="38"/>
      <c r="B1500" s="39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</row>
    <row r="1501" spans="1:18" x14ac:dyDescent="0.2">
      <c r="A1501" s="38"/>
      <c r="B1501" s="39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</row>
    <row r="1502" spans="1:18" x14ac:dyDescent="0.2">
      <c r="A1502" s="38"/>
      <c r="B1502" s="39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</row>
    <row r="1503" spans="1:18" x14ac:dyDescent="0.2">
      <c r="A1503" s="38"/>
      <c r="B1503" s="39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</row>
    <row r="1504" spans="1:18" x14ac:dyDescent="0.2">
      <c r="A1504" s="38"/>
      <c r="B1504" s="39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</row>
    <row r="1505" spans="1:18" x14ac:dyDescent="0.2">
      <c r="A1505" s="38"/>
      <c r="B1505" s="39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</row>
    <row r="1506" spans="1:18" x14ac:dyDescent="0.2">
      <c r="A1506" s="38"/>
      <c r="B1506" s="39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</row>
    <row r="1507" spans="1:18" x14ac:dyDescent="0.2">
      <c r="A1507" s="38"/>
      <c r="B1507" s="39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</row>
    <row r="1508" spans="1:18" x14ac:dyDescent="0.2">
      <c r="A1508" s="38"/>
      <c r="B1508" s="39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</row>
    <row r="1509" spans="1:18" x14ac:dyDescent="0.2">
      <c r="A1509" s="38"/>
      <c r="B1509" s="39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</row>
    <row r="1510" spans="1:18" x14ac:dyDescent="0.2">
      <c r="A1510" s="38"/>
      <c r="B1510" s="39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</row>
    <row r="1511" spans="1:18" x14ac:dyDescent="0.2">
      <c r="A1511" s="38"/>
      <c r="B1511" s="39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</row>
    <row r="1512" spans="1:18" x14ac:dyDescent="0.2">
      <c r="A1512" s="38"/>
      <c r="B1512" s="39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</row>
    <row r="1513" spans="1:18" x14ac:dyDescent="0.2">
      <c r="A1513" s="38"/>
      <c r="B1513" s="39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</row>
    <row r="1514" spans="1:18" x14ac:dyDescent="0.2">
      <c r="A1514" s="38"/>
      <c r="B1514" s="39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</row>
    <row r="1515" spans="1:18" x14ac:dyDescent="0.2">
      <c r="A1515" s="38"/>
      <c r="B1515" s="39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</row>
    <row r="1516" spans="1:18" x14ac:dyDescent="0.2">
      <c r="A1516" s="38"/>
      <c r="B1516" s="39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</row>
    <row r="1517" spans="1:18" x14ac:dyDescent="0.2">
      <c r="A1517" s="38"/>
      <c r="B1517" s="39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</row>
    <row r="1518" spans="1:18" x14ac:dyDescent="0.2">
      <c r="A1518" s="38"/>
      <c r="B1518" s="39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</row>
    <row r="1519" spans="1:18" x14ac:dyDescent="0.2">
      <c r="A1519" s="38"/>
      <c r="B1519" s="39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</row>
    <row r="1520" spans="1:18" x14ac:dyDescent="0.2">
      <c r="A1520" s="38"/>
      <c r="B1520" s="39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</row>
    <row r="1521" spans="1:18" x14ac:dyDescent="0.2">
      <c r="A1521" s="38"/>
      <c r="B1521" s="39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</row>
    <row r="1522" spans="1:18" x14ac:dyDescent="0.2">
      <c r="A1522" s="38"/>
      <c r="B1522" s="39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</row>
    <row r="1523" spans="1:18" x14ac:dyDescent="0.2">
      <c r="A1523" s="38"/>
      <c r="B1523" s="39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</row>
    <row r="1524" spans="1:18" x14ac:dyDescent="0.2">
      <c r="A1524" s="38"/>
      <c r="B1524" s="39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</row>
    <row r="1525" spans="1:18" x14ac:dyDescent="0.2">
      <c r="A1525" s="38"/>
      <c r="B1525" s="39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</row>
    <row r="1526" spans="1:18" x14ac:dyDescent="0.2">
      <c r="A1526" s="38"/>
      <c r="B1526" s="39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</row>
    <row r="1527" spans="1:18" x14ac:dyDescent="0.2">
      <c r="A1527" s="38"/>
      <c r="B1527" s="39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</row>
    <row r="1528" spans="1:18" x14ac:dyDescent="0.2">
      <c r="A1528" s="38"/>
      <c r="B1528" s="39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</row>
    <row r="1529" spans="1:18" x14ac:dyDescent="0.2">
      <c r="A1529" s="38"/>
      <c r="B1529" s="39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</row>
    <row r="1530" spans="1:18" x14ac:dyDescent="0.2">
      <c r="A1530" s="38"/>
      <c r="B1530" s="39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</row>
    <row r="1531" spans="1:18" x14ac:dyDescent="0.2">
      <c r="A1531" s="38"/>
      <c r="B1531" s="39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</row>
    <row r="1532" spans="1:18" x14ac:dyDescent="0.2">
      <c r="A1532" s="38"/>
      <c r="B1532" s="39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</row>
    <row r="1533" spans="1:18" x14ac:dyDescent="0.2">
      <c r="A1533" s="38"/>
      <c r="B1533" s="39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</row>
    <row r="1534" spans="1:18" x14ac:dyDescent="0.2">
      <c r="A1534" s="38"/>
      <c r="B1534" s="39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</row>
    <row r="1535" spans="1:18" x14ac:dyDescent="0.2">
      <c r="A1535" s="38"/>
      <c r="B1535" s="39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</row>
    <row r="1536" spans="1:18" x14ac:dyDescent="0.2">
      <c r="A1536" s="38"/>
      <c r="B1536" s="39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</row>
    <row r="1537" spans="1:18" x14ac:dyDescent="0.2">
      <c r="A1537" s="38"/>
      <c r="B1537" s="39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</row>
    <row r="1538" spans="1:18" x14ac:dyDescent="0.2">
      <c r="A1538" s="38"/>
      <c r="B1538" s="39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</row>
    <row r="1539" spans="1:18" x14ac:dyDescent="0.2">
      <c r="A1539" s="38"/>
      <c r="B1539" s="39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</row>
    <row r="1540" spans="1:18" x14ac:dyDescent="0.2">
      <c r="A1540" s="38"/>
      <c r="B1540" s="39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</row>
    <row r="1541" spans="1:18" x14ac:dyDescent="0.2">
      <c r="A1541" s="38"/>
      <c r="B1541" s="39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</row>
    <row r="1542" spans="1:18" x14ac:dyDescent="0.2">
      <c r="A1542" s="38"/>
      <c r="B1542" s="39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</row>
    <row r="1543" spans="1:18" x14ac:dyDescent="0.2">
      <c r="A1543" s="38"/>
      <c r="B1543" s="39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</row>
    <row r="1544" spans="1:18" x14ac:dyDescent="0.2">
      <c r="A1544" s="38"/>
      <c r="B1544" s="39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</row>
    <row r="1545" spans="1:18" x14ac:dyDescent="0.2">
      <c r="A1545" s="38"/>
      <c r="B1545" s="39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</row>
    <row r="1546" spans="1:18" x14ac:dyDescent="0.2">
      <c r="A1546" s="38"/>
      <c r="B1546" s="39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</row>
    <row r="1547" spans="1:18" x14ac:dyDescent="0.2">
      <c r="A1547" s="38"/>
      <c r="B1547" s="39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</row>
    <row r="1548" spans="1:18" x14ac:dyDescent="0.2">
      <c r="A1548" s="38"/>
      <c r="B1548" s="39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</row>
    <row r="1549" spans="1:18" x14ac:dyDescent="0.2">
      <c r="A1549" s="38"/>
      <c r="B1549" s="39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  <c r="R1549" s="37"/>
    </row>
    <row r="1550" spans="1:18" x14ac:dyDescent="0.2">
      <c r="A1550" s="38"/>
      <c r="B1550" s="39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</row>
    <row r="1551" spans="1:18" x14ac:dyDescent="0.2">
      <c r="A1551" s="38"/>
      <c r="B1551" s="39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</row>
    <row r="1552" spans="1:18" x14ac:dyDescent="0.2">
      <c r="A1552" s="38"/>
      <c r="B1552" s="39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  <c r="R1552" s="37"/>
    </row>
    <row r="1553" spans="1:18" x14ac:dyDescent="0.2">
      <c r="A1553" s="38"/>
      <c r="B1553" s="39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  <c r="R1553" s="37"/>
    </row>
    <row r="1554" spans="1:18" x14ac:dyDescent="0.2">
      <c r="A1554" s="38"/>
      <c r="B1554" s="39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  <c r="Q1554" s="37"/>
      <c r="R1554" s="37"/>
    </row>
    <row r="1555" spans="1:18" x14ac:dyDescent="0.2">
      <c r="A1555" s="38"/>
      <c r="B1555" s="39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  <c r="R1555" s="37"/>
    </row>
    <row r="1556" spans="1:18" x14ac:dyDescent="0.2">
      <c r="A1556" s="38"/>
      <c r="B1556" s="39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  <c r="Q1556" s="37"/>
      <c r="R1556" s="37"/>
    </row>
    <row r="1557" spans="1:18" x14ac:dyDescent="0.2">
      <c r="A1557" s="38"/>
      <c r="B1557" s="39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  <c r="R1557" s="37"/>
    </row>
    <row r="1558" spans="1:18" x14ac:dyDescent="0.2">
      <c r="A1558" s="38"/>
      <c r="B1558" s="39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  <c r="Q1558" s="37"/>
      <c r="R1558" s="37"/>
    </row>
    <row r="1559" spans="1:18" x14ac:dyDescent="0.2">
      <c r="A1559" s="38"/>
      <c r="B1559" s="39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  <c r="Q1559" s="37"/>
      <c r="R1559" s="37"/>
    </row>
    <row r="1560" spans="1:18" x14ac:dyDescent="0.2">
      <c r="A1560" s="38"/>
      <c r="B1560" s="39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  <c r="Q1560" s="37"/>
      <c r="R1560" s="37"/>
    </row>
    <row r="1561" spans="1:18" x14ac:dyDescent="0.2">
      <c r="A1561" s="38"/>
      <c r="B1561" s="39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  <c r="Q1561" s="37"/>
      <c r="R1561" s="37"/>
    </row>
    <row r="1562" spans="1:18" x14ac:dyDescent="0.2">
      <c r="A1562" s="38"/>
      <c r="B1562" s="39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  <c r="Q1562" s="37"/>
      <c r="R1562" s="37"/>
    </row>
    <row r="1563" spans="1:18" x14ac:dyDescent="0.2">
      <c r="A1563" s="38"/>
      <c r="B1563" s="39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  <c r="Q1563" s="37"/>
      <c r="R1563" s="37"/>
    </row>
    <row r="1564" spans="1:18" x14ac:dyDescent="0.2">
      <c r="A1564" s="38"/>
      <c r="B1564" s="39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  <c r="Q1564" s="37"/>
      <c r="R1564" s="37"/>
    </row>
    <row r="1565" spans="1:18" x14ac:dyDescent="0.2">
      <c r="A1565" s="38"/>
      <c r="B1565" s="39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  <c r="Q1565" s="37"/>
      <c r="R1565" s="37"/>
    </row>
    <row r="1566" spans="1:18" x14ac:dyDescent="0.2">
      <c r="A1566" s="38"/>
      <c r="B1566" s="39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  <c r="Q1566" s="37"/>
      <c r="R1566" s="37"/>
    </row>
    <row r="1567" spans="1:18" x14ac:dyDescent="0.2">
      <c r="A1567" s="38"/>
      <c r="B1567" s="39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  <c r="Q1567" s="37"/>
      <c r="R1567" s="37"/>
    </row>
    <row r="1568" spans="1:18" x14ac:dyDescent="0.2">
      <c r="A1568" s="38"/>
      <c r="B1568" s="39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  <c r="Q1568" s="37"/>
      <c r="R1568" s="37"/>
    </row>
    <row r="1569" spans="1:18" x14ac:dyDescent="0.2">
      <c r="A1569" s="38"/>
      <c r="B1569" s="39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  <c r="Q1569" s="37"/>
      <c r="R1569" s="37"/>
    </row>
    <row r="1570" spans="1:18" x14ac:dyDescent="0.2">
      <c r="A1570" s="38"/>
      <c r="B1570" s="39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  <c r="Q1570" s="37"/>
      <c r="R1570" s="37"/>
    </row>
    <row r="1571" spans="1:18" x14ac:dyDescent="0.2">
      <c r="A1571" s="38"/>
      <c r="B1571" s="39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  <c r="Q1571" s="37"/>
      <c r="R1571" s="37"/>
    </row>
    <row r="1572" spans="1:18" x14ac:dyDescent="0.2">
      <c r="A1572" s="38"/>
      <c r="B1572" s="39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  <c r="Q1572" s="37"/>
      <c r="R1572" s="37"/>
    </row>
    <row r="1573" spans="1:18" x14ac:dyDescent="0.2">
      <c r="A1573" s="38"/>
      <c r="B1573" s="39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  <c r="Q1573" s="37"/>
      <c r="R1573" s="37"/>
    </row>
    <row r="1574" spans="1:18" x14ac:dyDescent="0.2">
      <c r="A1574" s="38"/>
      <c r="B1574" s="39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  <c r="Q1574" s="37"/>
      <c r="R1574" s="37"/>
    </row>
    <row r="1575" spans="1:18" x14ac:dyDescent="0.2">
      <c r="A1575" s="38"/>
      <c r="B1575" s="39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  <c r="Q1575" s="37"/>
      <c r="R1575" s="37"/>
    </row>
    <row r="1576" spans="1:18" x14ac:dyDescent="0.2">
      <c r="A1576" s="38"/>
      <c r="B1576" s="39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  <c r="Q1576" s="37"/>
      <c r="R1576" s="37"/>
    </row>
    <row r="1577" spans="1:18" x14ac:dyDescent="0.2">
      <c r="A1577" s="38"/>
      <c r="B1577" s="39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  <c r="Q1577" s="37"/>
      <c r="R1577" s="37"/>
    </row>
    <row r="1578" spans="1:18" x14ac:dyDescent="0.2">
      <c r="A1578" s="38"/>
      <c r="B1578" s="39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  <c r="Q1578" s="37"/>
      <c r="R1578" s="37"/>
    </row>
    <row r="1579" spans="1:18" x14ac:dyDescent="0.2">
      <c r="A1579" s="38"/>
      <c r="B1579" s="39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  <c r="Q1579" s="37"/>
      <c r="R1579" s="37"/>
    </row>
    <row r="1580" spans="1:18" x14ac:dyDescent="0.2">
      <c r="A1580" s="38"/>
      <c r="B1580" s="39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  <c r="Q1580" s="37"/>
      <c r="R1580" s="37"/>
    </row>
    <row r="1581" spans="1:18" x14ac:dyDescent="0.2">
      <c r="A1581" s="38"/>
      <c r="B1581" s="39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  <c r="Q1581" s="37"/>
      <c r="R1581" s="37"/>
    </row>
    <row r="1582" spans="1:18" x14ac:dyDescent="0.2">
      <c r="A1582" s="38"/>
      <c r="B1582" s="39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  <c r="Q1582" s="37"/>
      <c r="R1582" s="37"/>
    </row>
    <row r="1583" spans="1:18" x14ac:dyDescent="0.2">
      <c r="A1583" s="38"/>
      <c r="B1583" s="39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  <c r="Q1583" s="37"/>
      <c r="R1583" s="37"/>
    </row>
    <row r="1584" spans="1:18" x14ac:dyDescent="0.2">
      <c r="A1584" s="38"/>
      <c r="B1584" s="39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7"/>
      <c r="R1584" s="37"/>
    </row>
    <row r="1585" spans="1:18" x14ac:dyDescent="0.2">
      <c r="A1585" s="38"/>
      <c r="B1585" s="39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  <c r="Q1585" s="37"/>
      <c r="R1585" s="37"/>
    </row>
    <row r="1586" spans="1:18" x14ac:dyDescent="0.2">
      <c r="A1586" s="38"/>
      <c r="B1586" s="39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  <c r="Q1586" s="37"/>
      <c r="R1586" s="37"/>
    </row>
    <row r="1587" spans="1:18" x14ac:dyDescent="0.2">
      <c r="A1587" s="38"/>
      <c r="B1587" s="39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  <c r="Q1587" s="37"/>
      <c r="R1587" s="37"/>
    </row>
    <row r="1588" spans="1:18" x14ac:dyDescent="0.2">
      <c r="A1588" s="38"/>
      <c r="B1588" s="39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  <c r="Q1588" s="37"/>
      <c r="R1588" s="37"/>
    </row>
    <row r="1589" spans="1:18" x14ac:dyDescent="0.2">
      <c r="A1589" s="38"/>
      <c r="B1589" s="39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  <c r="Q1589" s="37"/>
      <c r="R1589" s="37"/>
    </row>
    <row r="1590" spans="1:18" x14ac:dyDescent="0.2">
      <c r="A1590" s="38"/>
      <c r="B1590" s="39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  <c r="Q1590" s="37"/>
      <c r="R1590" s="37"/>
    </row>
    <row r="1591" spans="1:18" x14ac:dyDescent="0.2">
      <c r="A1591" s="38"/>
      <c r="B1591" s="39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  <c r="Q1591" s="37"/>
      <c r="R1591" s="37"/>
    </row>
    <row r="1592" spans="1:18" x14ac:dyDescent="0.2">
      <c r="A1592" s="38"/>
      <c r="B1592" s="39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  <c r="Q1592" s="37"/>
      <c r="R1592" s="37"/>
    </row>
    <row r="1593" spans="1:18" x14ac:dyDescent="0.2">
      <c r="A1593" s="38"/>
      <c r="B1593" s="39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  <c r="Q1593" s="37"/>
      <c r="R1593" s="37"/>
    </row>
    <row r="1594" spans="1:18" x14ac:dyDescent="0.2">
      <c r="A1594" s="38"/>
      <c r="B1594" s="39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  <c r="Q1594" s="37"/>
      <c r="R1594" s="37"/>
    </row>
    <row r="1595" spans="1:18" x14ac:dyDescent="0.2">
      <c r="A1595" s="38"/>
      <c r="B1595" s="39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  <c r="Q1595" s="37"/>
      <c r="R1595" s="37"/>
    </row>
    <row r="1596" spans="1:18" x14ac:dyDescent="0.2">
      <c r="A1596" s="38"/>
      <c r="B1596" s="39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  <c r="Q1596" s="37"/>
      <c r="R1596" s="37"/>
    </row>
    <row r="1597" spans="1:18" x14ac:dyDescent="0.2">
      <c r="A1597" s="38"/>
      <c r="B1597" s="39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  <c r="Q1597" s="37"/>
      <c r="R1597" s="37"/>
    </row>
    <row r="1598" spans="1:18" x14ac:dyDescent="0.2">
      <c r="A1598" s="38"/>
      <c r="B1598" s="39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  <c r="Q1598" s="37"/>
      <c r="R1598" s="37"/>
    </row>
    <row r="1599" spans="1:18" x14ac:dyDescent="0.2">
      <c r="A1599" s="38"/>
      <c r="B1599" s="39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  <c r="Q1599" s="37"/>
      <c r="R1599" s="37"/>
    </row>
    <row r="1600" spans="1:18" x14ac:dyDescent="0.2">
      <c r="A1600" s="38"/>
      <c r="B1600" s="39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  <c r="Q1600" s="37"/>
      <c r="R1600" s="37"/>
    </row>
    <row r="1601" spans="1:18" x14ac:dyDescent="0.2">
      <c r="A1601" s="38"/>
      <c r="B1601" s="39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  <c r="Q1601" s="37"/>
      <c r="R1601" s="37"/>
    </row>
    <row r="1602" spans="1:18" x14ac:dyDescent="0.2">
      <c r="A1602" s="38"/>
      <c r="B1602" s="39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  <c r="Q1602" s="37"/>
      <c r="R1602" s="37"/>
    </row>
    <row r="1603" spans="1:18" x14ac:dyDescent="0.2">
      <c r="A1603" s="38"/>
      <c r="B1603" s="39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  <c r="Q1603" s="37"/>
      <c r="R1603" s="37"/>
    </row>
    <row r="1604" spans="1:18" x14ac:dyDescent="0.2">
      <c r="A1604" s="38"/>
      <c r="B1604" s="39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  <c r="Q1604" s="37"/>
      <c r="R1604" s="37"/>
    </row>
    <row r="1605" spans="1:18" x14ac:dyDescent="0.2">
      <c r="A1605" s="38"/>
      <c r="B1605" s="39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  <c r="Q1605" s="37"/>
      <c r="R1605" s="37"/>
    </row>
    <row r="1606" spans="1:18" x14ac:dyDescent="0.2">
      <c r="A1606" s="38"/>
      <c r="B1606" s="39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  <c r="Q1606" s="37"/>
      <c r="R1606" s="37"/>
    </row>
    <row r="1607" spans="1:18" x14ac:dyDescent="0.2">
      <c r="A1607" s="38"/>
      <c r="B1607" s="39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  <c r="Q1607" s="37"/>
      <c r="R1607" s="37"/>
    </row>
    <row r="1608" spans="1:18" x14ac:dyDescent="0.2">
      <c r="A1608" s="38"/>
      <c r="B1608" s="39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  <c r="Q1608" s="37"/>
      <c r="R1608" s="37"/>
    </row>
    <row r="1609" spans="1:18" x14ac:dyDescent="0.2">
      <c r="A1609" s="38"/>
      <c r="B1609" s="39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  <c r="Q1609" s="37"/>
      <c r="R1609" s="37"/>
    </row>
    <row r="1610" spans="1:18" x14ac:dyDescent="0.2">
      <c r="A1610" s="38"/>
      <c r="B1610" s="39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  <c r="Q1610" s="37"/>
      <c r="R1610" s="37"/>
    </row>
    <row r="1611" spans="1:18" x14ac:dyDescent="0.2">
      <c r="A1611" s="38"/>
      <c r="B1611" s="39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  <c r="Q1611" s="37"/>
      <c r="R1611" s="37"/>
    </row>
    <row r="1612" spans="1:18" x14ac:dyDescent="0.2">
      <c r="A1612" s="38"/>
      <c r="B1612" s="39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  <c r="Q1612" s="37"/>
      <c r="R1612" s="37"/>
    </row>
    <row r="1613" spans="1:18" x14ac:dyDescent="0.2">
      <c r="A1613" s="38"/>
      <c r="B1613" s="39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  <c r="Q1613" s="37"/>
      <c r="R1613" s="37"/>
    </row>
    <row r="1614" spans="1:18" x14ac:dyDescent="0.2">
      <c r="A1614" s="38"/>
      <c r="B1614" s="39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  <c r="Q1614" s="37"/>
      <c r="R1614" s="37"/>
    </row>
    <row r="1615" spans="1:18" x14ac:dyDescent="0.2">
      <c r="A1615" s="38"/>
      <c r="B1615" s="39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  <c r="Q1615" s="37"/>
      <c r="R1615" s="37"/>
    </row>
    <row r="1616" spans="1:18" x14ac:dyDescent="0.2">
      <c r="A1616" s="38"/>
      <c r="B1616" s="39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  <c r="Q1616" s="37"/>
      <c r="R1616" s="37"/>
    </row>
    <row r="1617" spans="1:18" x14ac:dyDescent="0.2">
      <c r="A1617" s="38"/>
      <c r="B1617" s="39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  <c r="Q1617" s="37"/>
      <c r="R1617" s="37"/>
    </row>
    <row r="1618" spans="1:18" x14ac:dyDescent="0.2">
      <c r="A1618" s="38"/>
      <c r="B1618" s="39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  <c r="Q1618" s="37"/>
      <c r="R1618" s="37"/>
    </row>
    <row r="1619" spans="1:18" x14ac:dyDescent="0.2">
      <c r="A1619" s="38"/>
      <c r="B1619" s="39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  <c r="Q1619" s="37"/>
      <c r="R1619" s="37"/>
    </row>
    <row r="1620" spans="1:18" x14ac:dyDescent="0.2">
      <c r="A1620" s="38"/>
      <c r="B1620" s="39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  <c r="Q1620" s="37"/>
      <c r="R1620" s="37"/>
    </row>
    <row r="1621" spans="1:18" x14ac:dyDescent="0.2">
      <c r="A1621" s="38"/>
      <c r="B1621" s="39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  <c r="Q1621" s="37"/>
      <c r="R1621" s="37"/>
    </row>
    <row r="1622" spans="1:18" x14ac:dyDescent="0.2">
      <c r="A1622" s="38"/>
      <c r="B1622" s="39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  <c r="Q1622" s="37"/>
      <c r="R1622" s="37"/>
    </row>
    <row r="1623" spans="1:18" x14ac:dyDescent="0.2">
      <c r="A1623" s="38"/>
      <c r="B1623" s="39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  <c r="Q1623" s="37"/>
      <c r="R1623" s="37"/>
    </row>
    <row r="1624" spans="1:18" x14ac:dyDescent="0.2">
      <c r="A1624" s="38"/>
      <c r="B1624" s="39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  <c r="Q1624" s="37"/>
      <c r="R1624" s="37"/>
    </row>
    <row r="1625" spans="1:18" x14ac:dyDescent="0.2">
      <c r="A1625" s="38"/>
      <c r="B1625" s="39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  <c r="Q1625" s="37"/>
      <c r="R1625" s="37"/>
    </row>
    <row r="1626" spans="1:18" x14ac:dyDescent="0.2">
      <c r="A1626" s="38"/>
      <c r="B1626" s="39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  <c r="Q1626" s="37"/>
      <c r="R1626" s="37"/>
    </row>
    <row r="1627" spans="1:18" x14ac:dyDescent="0.2">
      <c r="A1627" s="38"/>
      <c r="B1627" s="39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  <c r="Q1627" s="37"/>
      <c r="R1627" s="37"/>
    </row>
    <row r="1628" spans="1:18" x14ac:dyDescent="0.2">
      <c r="A1628" s="38"/>
      <c r="B1628" s="39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  <c r="Q1628" s="37"/>
      <c r="R1628" s="37"/>
    </row>
    <row r="1629" spans="1:18" x14ac:dyDescent="0.2">
      <c r="A1629" s="38"/>
      <c r="B1629" s="39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  <c r="Q1629" s="37"/>
      <c r="R1629" s="37"/>
    </row>
    <row r="1630" spans="1:18" x14ac:dyDescent="0.2">
      <c r="A1630" s="38"/>
      <c r="B1630" s="39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  <c r="Q1630" s="37"/>
      <c r="R1630" s="37"/>
    </row>
    <row r="1631" spans="1:18" x14ac:dyDescent="0.2">
      <c r="A1631" s="38"/>
      <c r="B1631" s="39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  <c r="Q1631" s="37"/>
      <c r="R1631" s="37"/>
    </row>
    <row r="1632" spans="1:18" x14ac:dyDescent="0.2">
      <c r="A1632" s="38"/>
      <c r="B1632" s="39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  <c r="Q1632" s="37"/>
      <c r="R1632" s="37"/>
    </row>
    <row r="1633" spans="1:18" x14ac:dyDescent="0.2">
      <c r="A1633" s="38"/>
      <c r="B1633" s="39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  <c r="Q1633" s="37"/>
      <c r="R1633" s="37"/>
    </row>
    <row r="1634" spans="1:18" x14ac:dyDescent="0.2">
      <c r="A1634" s="38"/>
      <c r="B1634" s="39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  <c r="Q1634" s="37"/>
      <c r="R1634" s="37"/>
    </row>
    <row r="1635" spans="1:18" x14ac:dyDescent="0.2">
      <c r="A1635" s="38"/>
      <c r="B1635" s="39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  <c r="Q1635" s="37"/>
      <c r="R1635" s="37"/>
    </row>
    <row r="1636" spans="1:18" x14ac:dyDescent="0.2">
      <c r="A1636" s="38"/>
      <c r="B1636" s="39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  <c r="Q1636" s="37"/>
      <c r="R1636" s="37"/>
    </row>
    <row r="1637" spans="1:18" x14ac:dyDescent="0.2">
      <c r="A1637" s="38"/>
      <c r="B1637" s="39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  <c r="Q1637" s="37"/>
      <c r="R1637" s="37"/>
    </row>
    <row r="1638" spans="1:18" x14ac:dyDescent="0.2">
      <c r="A1638" s="38"/>
      <c r="B1638" s="39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  <c r="Q1638" s="37"/>
      <c r="R1638" s="37"/>
    </row>
    <row r="1639" spans="1:18" x14ac:dyDescent="0.2">
      <c r="A1639" s="38"/>
      <c r="B1639" s="39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  <c r="Q1639" s="37"/>
      <c r="R1639" s="37"/>
    </row>
    <row r="1640" spans="1:18" x14ac:dyDescent="0.2">
      <c r="A1640" s="38"/>
      <c r="B1640" s="39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  <c r="Q1640" s="37"/>
      <c r="R1640" s="37"/>
    </row>
    <row r="1641" spans="1:18" x14ac:dyDescent="0.2">
      <c r="A1641" s="38"/>
      <c r="B1641" s="39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  <c r="Q1641" s="37"/>
      <c r="R1641" s="37"/>
    </row>
    <row r="1642" spans="1:18" x14ac:dyDescent="0.2">
      <c r="A1642" s="38"/>
      <c r="B1642" s="39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  <c r="Q1642" s="37"/>
      <c r="R1642" s="37"/>
    </row>
    <row r="1643" spans="1:18" x14ac:dyDescent="0.2">
      <c r="A1643" s="38"/>
      <c r="B1643" s="39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  <c r="Q1643" s="37"/>
      <c r="R1643" s="37"/>
    </row>
    <row r="1644" spans="1:18" x14ac:dyDescent="0.2">
      <c r="A1644" s="38"/>
      <c r="B1644" s="39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  <c r="Q1644" s="37"/>
      <c r="R1644" s="37"/>
    </row>
    <row r="1645" spans="1:18" x14ac:dyDescent="0.2">
      <c r="A1645" s="38"/>
      <c r="B1645" s="39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  <c r="Q1645" s="37"/>
      <c r="R1645" s="37"/>
    </row>
    <row r="1646" spans="1:18" x14ac:dyDescent="0.2">
      <c r="A1646" s="38"/>
      <c r="B1646" s="39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  <c r="Q1646" s="37"/>
      <c r="R1646" s="37"/>
    </row>
    <row r="1647" spans="1:18" x14ac:dyDescent="0.2">
      <c r="A1647" s="38"/>
      <c r="B1647" s="39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  <c r="Q1647" s="37"/>
      <c r="R1647" s="37"/>
    </row>
    <row r="1648" spans="1:18" x14ac:dyDescent="0.2">
      <c r="A1648" s="38"/>
      <c r="B1648" s="39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  <c r="Q1648" s="37"/>
      <c r="R1648" s="37"/>
    </row>
    <row r="1649" spans="1:18" x14ac:dyDescent="0.2">
      <c r="A1649" s="38"/>
      <c r="B1649" s="39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  <c r="Q1649" s="37"/>
      <c r="R1649" s="37"/>
    </row>
    <row r="1650" spans="1:18" x14ac:dyDescent="0.2">
      <c r="A1650" s="38"/>
      <c r="B1650" s="39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  <c r="Q1650" s="37"/>
      <c r="R1650" s="37"/>
    </row>
    <row r="1651" spans="1:18" x14ac:dyDescent="0.2">
      <c r="A1651" s="38"/>
      <c r="B1651" s="39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  <c r="Q1651" s="37"/>
      <c r="R1651" s="37"/>
    </row>
    <row r="1652" spans="1:18" x14ac:dyDescent="0.2">
      <c r="A1652" s="38"/>
      <c r="B1652" s="39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  <c r="Q1652" s="37"/>
      <c r="R1652" s="37"/>
    </row>
    <row r="1653" spans="1:18" x14ac:dyDescent="0.2">
      <c r="A1653" s="38"/>
      <c r="B1653" s="39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  <c r="Q1653" s="37"/>
      <c r="R1653" s="37"/>
    </row>
    <row r="1654" spans="1:18" x14ac:dyDescent="0.2">
      <c r="A1654" s="38"/>
      <c r="B1654" s="39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  <c r="Q1654" s="37"/>
      <c r="R1654" s="37"/>
    </row>
    <row r="1655" spans="1:18" x14ac:dyDescent="0.2">
      <c r="A1655" s="38"/>
      <c r="B1655" s="39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  <c r="Q1655" s="37"/>
      <c r="R1655" s="37"/>
    </row>
    <row r="1656" spans="1:18" x14ac:dyDescent="0.2">
      <c r="A1656" s="38"/>
      <c r="B1656" s="39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  <c r="Q1656" s="37"/>
      <c r="R1656" s="37"/>
    </row>
    <row r="1657" spans="1:18" x14ac:dyDescent="0.2">
      <c r="A1657" s="38"/>
      <c r="B1657" s="39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  <c r="Q1657" s="37"/>
      <c r="R1657" s="37"/>
    </row>
    <row r="1658" spans="1:18" x14ac:dyDescent="0.2">
      <c r="A1658" s="38"/>
      <c r="B1658" s="39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  <c r="Q1658" s="37"/>
      <c r="R1658" s="37"/>
    </row>
    <row r="1659" spans="1:18" x14ac:dyDescent="0.2">
      <c r="A1659" s="38"/>
      <c r="B1659" s="39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  <c r="Q1659" s="37"/>
      <c r="R1659" s="37"/>
    </row>
    <row r="1660" spans="1:18" x14ac:dyDescent="0.2">
      <c r="A1660" s="38"/>
      <c r="B1660" s="39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  <c r="Q1660" s="37"/>
      <c r="R1660" s="37"/>
    </row>
    <row r="1661" spans="1:18" x14ac:dyDescent="0.2">
      <c r="A1661" s="38"/>
      <c r="B1661" s="39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  <c r="Q1661" s="37"/>
      <c r="R1661" s="37"/>
    </row>
    <row r="1662" spans="1:18" x14ac:dyDescent="0.2">
      <c r="A1662" s="38"/>
      <c r="B1662" s="39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7"/>
      <c r="P1662" s="37"/>
      <c r="Q1662" s="37"/>
      <c r="R1662" s="37"/>
    </row>
    <row r="1663" spans="1:18" x14ac:dyDescent="0.2">
      <c r="A1663" s="38"/>
      <c r="B1663" s="39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7"/>
      <c r="P1663" s="37"/>
      <c r="Q1663" s="37"/>
      <c r="R1663" s="37"/>
    </row>
    <row r="1664" spans="1:18" x14ac:dyDescent="0.2">
      <c r="A1664" s="38"/>
      <c r="B1664" s="39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7"/>
      <c r="P1664" s="37"/>
      <c r="Q1664" s="37"/>
      <c r="R1664" s="37"/>
    </row>
    <row r="1665" spans="1:18" x14ac:dyDescent="0.2">
      <c r="A1665" s="38"/>
      <c r="B1665" s="39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7"/>
      <c r="P1665" s="37"/>
      <c r="Q1665" s="37"/>
      <c r="R1665" s="37"/>
    </row>
    <row r="1666" spans="1:18" x14ac:dyDescent="0.2">
      <c r="A1666" s="38"/>
      <c r="B1666" s="39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7"/>
      <c r="P1666" s="37"/>
      <c r="Q1666" s="37"/>
      <c r="R1666" s="37"/>
    </row>
    <row r="1667" spans="1:18" x14ac:dyDescent="0.2">
      <c r="A1667" s="38"/>
      <c r="B1667" s="39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7"/>
      <c r="P1667" s="37"/>
      <c r="Q1667" s="37"/>
      <c r="R1667" s="37"/>
    </row>
    <row r="1668" spans="1:18" x14ac:dyDescent="0.2">
      <c r="A1668" s="38"/>
      <c r="B1668" s="39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7"/>
      <c r="P1668" s="37"/>
      <c r="Q1668" s="37"/>
      <c r="R1668" s="37"/>
    </row>
    <row r="1669" spans="1:18" x14ac:dyDescent="0.2">
      <c r="A1669" s="38"/>
      <c r="B1669" s="39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7"/>
      <c r="P1669" s="37"/>
      <c r="Q1669" s="37"/>
      <c r="R1669" s="37"/>
    </row>
    <row r="1670" spans="1:18" x14ac:dyDescent="0.2">
      <c r="A1670" s="38"/>
      <c r="B1670" s="39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7"/>
      <c r="P1670" s="37"/>
      <c r="Q1670" s="37"/>
      <c r="R1670" s="37"/>
    </row>
    <row r="1671" spans="1:18" x14ac:dyDescent="0.2">
      <c r="A1671" s="38"/>
      <c r="B1671" s="39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7"/>
      <c r="P1671" s="37"/>
      <c r="Q1671" s="37"/>
      <c r="R1671" s="37"/>
    </row>
    <row r="1672" spans="1:18" x14ac:dyDescent="0.2">
      <c r="A1672" s="38"/>
      <c r="B1672" s="39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7"/>
      <c r="P1672" s="37"/>
      <c r="Q1672" s="37"/>
      <c r="R1672" s="37"/>
    </row>
    <row r="1673" spans="1:18" x14ac:dyDescent="0.2">
      <c r="A1673" s="38"/>
      <c r="B1673" s="39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7"/>
      <c r="P1673" s="37"/>
      <c r="Q1673" s="37"/>
      <c r="R1673" s="37"/>
    </row>
    <row r="1674" spans="1:18" x14ac:dyDescent="0.2">
      <c r="A1674" s="38"/>
      <c r="B1674" s="39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7"/>
      <c r="P1674" s="37"/>
      <c r="Q1674" s="37"/>
      <c r="R1674" s="37"/>
    </row>
    <row r="1675" spans="1:18" x14ac:dyDescent="0.2">
      <c r="A1675" s="38"/>
      <c r="B1675" s="39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7"/>
      <c r="P1675" s="37"/>
      <c r="Q1675" s="37"/>
      <c r="R1675" s="37"/>
    </row>
    <row r="1676" spans="1:18" x14ac:dyDescent="0.2">
      <c r="A1676" s="38"/>
      <c r="B1676" s="39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7"/>
      <c r="P1676" s="37"/>
      <c r="Q1676" s="37"/>
      <c r="R1676" s="37"/>
    </row>
    <row r="1677" spans="1:18" x14ac:dyDescent="0.2">
      <c r="A1677" s="38"/>
      <c r="B1677" s="39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7"/>
      <c r="P1677" s="37"/>
      <c r="Q1677" s="37"/>
      <c r="R1677" s="37"/>
    </row>
    <row r="1678" spans="1:18" x14ac:dyDescent="0.2">
      <c r="A1678" s="38"/>
      <c r="B1678" s="39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7"/>
      <c r="P1678" s="37"/>
      <c r="Q1678" s="37"/>
      <c r="R1678" s="37"/>
    </row>
    <row r="1679" spans="1:18" x14ac:dyDescent="0.2">
      <c r="A1679" s="38"/>
      <c r="B1679" s="39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7"/>
      <c r="P1679" s="37"/>
      <c r="Q1679" s="37"/>
      <c r="R1679" s="37"/>
    </row>
    <row r="1680" spans="1:18" x14ac:dyDescent="0.2">
      <c r="A1680" s="38"/>
      <c r="B1680" s="39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7"/>
      <c r="P1680" s="37"/>
      <c r="Q1680" s="37"/>
      <c r="R1680" s="37"/>
    </row>
    <row r="1681" spans="1:18" x14ac:dyDescent="0.2">
      <c r="A1681" s="38"/>
      <c r="B1681" s="39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7"/>
      <c r="P1681" s="37"/>
      <c r="Q1681" s="37"/>
      <c r="R1681" s="37"/>
    </row>
    <row r="1682" spans="1:18" x14ac:dyDescent="0.2">
      <c r="A1682" s="38"/>
      <c r="B1682" s="39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7"/>
      <c r="P1682" s="37"/>
      <c r="Q1682" s="37"/>
      <c r="R1682" s="37"/>
    </row>
    <row r="1683" spans="1:18" x14ac:dyDescent="0.2">
      <c r="A1683" s="38"/>
      <c r="B1683" s="39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7"/>
      <c r="P1683" s="37"/>
      <c r="Q1683" s="37"/>
      <c r="R1683" s="37"/>
    </row>
    <row r="1684" spans="1:18" x14ac:dyDescent="0.2">
      <c r="A1684" s="38"/>
      <c r="B1684" s="39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7"/>
      <c r="P1684" s="37"/>
      <c r="Q1684" s="37"/>
      <c r="R1684" s="37"/>
    </row>
    <row r="1685" spans="1:18" x14ac:dyDescent="0.2">
      <c r="A1685" s="38"/>
      <c r="B1685" s="39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7"/>
      <c r="P1685" s="37"/>
      <c r="Q1685" s="37"/>
      <c r="R1685" s="37"/>
    </row>
    <row r="1686" spans="1:18" x14ac:dyDescent="0.2">
      <c r="A1686" s="38"/>
      <c r="B1686" s="39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7"/>
      <c r="P1686" s="37"/>
      <c r="Q1686" s="37"/>
      <c r="R1686" s="37"/>
    </row>
    <row r="1687" spans="1:18" x14ac:dyDescent="0.2">
      <c r="A1687" s="38"/>
      <c r="B1687" s="39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7"/>
      <c r="P1687" s="37"/>
      <c r="Q1687" s="37"/>
      <c r="R1687" s="37"/>
    </row>
    <row r="1688" spans="1:18" x14ac:dyDescent="0.2">
      <c r="A1688" s="38"/>
      <c r="B1688" s="39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7"/>
      <c r="P1688" s="37"/>
      <c r="Q1688" s="37"/>
      <c r="R1688" s="37"/>
    </row>
    <row r="1689" spans="1:18" x14ac:dyDescent="0.2">
      <c r="A1689" s="38"/>
      <c r="B1689" s="39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7"/>
      <c r="P1689" s="37"/>
      <c r="Q1689" s="37"/>
      <c r="R1689" s="37"/>
    </row>
    <row r="1690" spans="1:18" x14ac:dyDescent="0.2">
      <c r="A1690" s="38"/>
      <c r="B1690" s="39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7"/>
      <c r="P1690" s="37"/>
      <c r="Q1690" s="37"/>
      <c r="R1690" s="37"/>
    </row>
    <row r="1691" spans="1:18" x14ac:dyDescent="0.2">
      <c r="A1691" s="38"/>
      <c r="B1691" s="39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7"/>
      <c r="P1691" s="37"/>
      <c r="Q1691" s="37"/>
      <c r="R1691" s="37"/>
    </row>
    <row r="1692" spans="1:18" x14ac:dyDescent="0.2">
      <c r="A1692" s="38"/>
      <c r="B1692" s="39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7"/>
      <c r="P1692" s="37"/>
      <c r="Q1692" s="37"/>
      <c r="R1692" s="37"/>
    </row>
    <row r="1693" spans="1:18" x14ac:dyDescent="0.2">
      <c r="A1693" s="38"/>
      <c r="B1693" s="39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7"/>
      <c r="P1693" s="37"/>
      <c r="Q1693" s="37"/>
      <c r="R1693" s="37"/>
    </row>
    <row r="1694" spans="1:18" x14ac:dyDescent="0.2">
      <c r="A1694" s="38"/>
      <c r="B1694" s="39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7"/>
      <c r="P1694" s="37"/>
      <c r="Q1694" s="37"/>
      <c r="R1694" s="37"/>
    </row>
    <row r="1695" spans="1:18" x14ac:dyDescent="0.2">
      <c r="A1695" s="38"/>
      <c r="B1695" s="39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7"/>
      <c r="P1695" s="37"/>
      <c r="Q1695" s="37"/>
      <c r="R1695" s="37"/>
    </row>
    <row r="1696" spans="1:18" x14ac:dyDescent="0.2">
      <c r="A1696" s="38"/>
      <c r="B1696" s="39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7"/>
      <c r="P1696" s="37"/>
      <c r="Q1696" s="37"/>
      <c r="R1696" s="37"/>
    </row>
    <row r="1697" spans="1:18" x14ac:dyDescent="0.2">
      <c r="A1697" s="38"/>
      <c r="B1697" s="39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7"/>
      <c r="P1697" s="37"/>
      <c r="Q1697" s="37"/>
      <c r="R1697" s="37"/>
    </row>
    <row r="1698" spans="1:18" x14ac:dyDescent="0.2">
      <c r="A1698" s="38"/>
      <c r="B1698" s="39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7"/>
      <c r="P1698" s="37"/>
      <c r="Q1698" s="37"/>
      <c r="R1698" s="37"/>
    </row>
    <row r="1699" spans="1:18" x14ac:dyDescent="0.2">
      <c r="A1699" s="38"/>
      <c r="B1699" s="39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7"/>
      <c r="P1699" s="37"/>
      <c r="Q1699" s="37"/>
      <c r="R1699" s="37"/>
    </row>
    <row r="1700" spans="1:18" x14ac:dyDescent="0.2">
      <c r="A1700" s="38"/>
      <c r="B1700" s="39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  <c r="Q1700" s="37"/>
      <c r="R1700" s="37"/>
    </row>
    <row r="1701" spans="1:18" x14ac:dyDescent="0.2">
      <c r="A1701" s="38"/>
      <c r="B1701" s="39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  <c r="Q1701" s="37"/>
      <c r="R1701" s="37"/>
    </row>
    <row r="1702" spans="1:18" x14ac:dyDescent="0.2">
      <c r="A1702" s="38"/>
      <c r="B1702" s="39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7"/>
      <c r="P1702" s="37"/>
      <c r="Q1702" s="37"/>
      <c r="R1702" s="37"/>
    </row>
    <row r="1703" spans="1:18" x14ac:dyDescent="0.2">
      <c r="A1703" s="38"/>
      <c r="B1703" s="39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  <c r="Q1703" s="37"/>
      <c r="R1703" s="37"/>
    </row>
    <row r="1704" spans="1:18" x14ac:dyDescent="0.2">
      <c r="A1704" s="38"/>
      <c r="B1704" s="39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7"/>
      <c r="P1704" s="37"/>
      <c r="Q1704" s="37"/>
      <c r="R1704" s="37"/>
    </row>
    <row r="1705" spans="1:18" x14ac:dyDescent="0.2">
      <c r="A1705" s="38"/>
      <c r="B1705" s="39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  <c r="Q1705" s="37"/>
      <c r="R1705" s="37"/>
    </row>
    <row r="1706" spans="1:18" x14ac:dyDescent="0.2">
      <c r="A1706" s="38"/>
      <c r="B1706" s="39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  <c r="Q1706" s="37"/>
      <c r="R1706" s="37"/>
    </row>
    <row r="1707" spans="1:18" x14ac:dyDescent="0.2">
      <c r="A1707" s="38"/>
      <c r="B1707" s="39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  <c r="Q1707" s="37"/>
      <c r="R1707" s="37"/>
    </row>
    <row r="1708" spans="1:18" x14ac:dyDescent="0.2">
      <c r="A1708" s="38"/>
      <c r="B1708" s="39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  <c r="Q1708" s="37"/>
      <c r="R1708" s="37"/>
    </row>
    <row r="1709" spans="1:18" x14ac:dyDescent="0.2">
      <c r="A1709" s="38"/>
      <c r="B1709" s="39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7"/>
      <c r="P1709" s="37"/>
      <c r="Q1709" s="37"/>
      <c r="R1709" s="37"/>
    </row>
    <row r="1710" spans="1:18" x14ac:dyDescent="0.2">
      <c r="A1710" s="38"/>
      <c r="B1710" s="39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  <c r="Q1710" s="37"/>
      <c r="R1710" s="37"/>
    </row>
    <row r="1711" spans="1:18" x14ac:dyDescent="0.2">
      <c r="A1711" s="38"/>
      <c r="B1711" s="39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  <c r="Q1711" s="37"/>
      <c r="R1711" s="37"/>
    </row>
    <row r="1712" spans="1:18" x14ac:dyDescent="0.2">
      <c r="A1712" s="38"/>
      <c r="B1712" s="39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  <c r="Q1712" s="37"/>
      <c r="R1712" s="37"/>
    </row>
    <row r="1713" spans="1:18" x14ac:dyDescent="0.2">
      <c r="A1713" s="38"/>
      <c r="B1713" s="39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  <c r="Q1713" s="37"/>
      <c r="R1713" s="37"/>
    </row>
    <row r="1714" spans="1:18" x14ac:dyDescent="0.2">
      <c r="A1714" s="38"/>
      <c r="B1714" s="39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7"/>
      <c r="P1714" s="37"/>
      <c r="Q1714" s="37"/>
      <c r="R1714" s="37"/>
    </row>
    <row r="1715" spans="1:18" x14ac:dyDescent="0.2">
      <c r="A1715" s="38"/>
      <c r="B1715" s="39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  <c r="Q1715" s="37"/>
      <c r="R1715" s="37"/>
    </row>
    <row r="1716" spans="1:18" x14ac:dyDescent="0.2">
      <c r="A1716" s="38"/>
      <c r="B1716" s="39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  <c r="Q1716" s="37"/>
      <c r="R1716" s="37"/>
    </row>
    <row r="1717" spans="1:18" x14ac:dyDescent="0.2">
      <c r="A1717" s="38"/>
      <c r="B1717" s="39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7"/>
      <c r="P1717" s="37"/>
      <c r="Q1717" s="37"/>
      <c r="R1717" s="37"/>
    </row>
    <row r="1718" spans="1:18" x14ac:dyDescent="0.2">
      <c r="A1718" s="38"/>
      <c r="B1718" s="39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  <c r="Q1718" s="37"/>
      <c r="R1718" s="37"/>
    </row>
    <row r="1719" spans="1:18" x14ac:dyDescent="0.2">
      <c r="A1719" s="38"/>
      <c r="B1719" s="39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7"/>
      <c r="P1719" s="37"/>
      <c r="Q1719" s="37"/>
      <c r="R1719" s="37"/>
    </row>
    <row r="1720" spans="1:18" x14ac:dyDescent="0.2">
      <c r="A1720" s="38"/>
      <c r="B1720" s="39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  <c r="Q1720" s="37"/>
      <c r="R1720" s="37"/>
    </row>
    <row r="1721" spans="1:18" x14ac:dyDescent="0.2">
      <c r="A1721" s="38"/>
      <c r="B1721" s="39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  <c r="Q1721" s="37"/>
      <c r="R1721" s="37"/>
    </row>
    <row r="1722" spans="1:18" x14ac:dyDescent="0.2">
      <c r="A1722" s="38"/>
      <c r="B1722" s="39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  <c r="Q1722" s="37"/>
      <c r="R1722" s="37"/>
    </row>
    <row r="1723" spans="1:18" x14ac:dyDescent="0.2">
      <c r="A1723" s="38"/>
      <c r="B1723" s="39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  <c r="Q1723" s="37"/>
      <c r="R1723" s="37"/>
    </row>
    <row r="1724" spans="1:18" x14ac:dyDescent="0.2">
      <c r="A1724" s="38"/>
      <c r="B1724" s="39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7"/>
      <c r="P1724" s="37"/>
      <c r="Q1724" s="37"/>
      <c r="R1724" s="37"/>
    </row>
    <row r="1725" spans="1:18" x14ac:dyDescent="0.2">
      <c r="A1725" s="38"/>
      <c r="B1725" s="39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  <c r="Q1725" s="37"/>
      <c r="R1725" s="37"/>
    </row>
    <row r="1726" spans="1:18" x14ac:dyDescent="0.2">
      <c r="A1726" s="38"/>
      <c r="B1726" s="39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  <c r="Q1726" s="37"/>
      <c r="R1726" s="37"/>
    </row>
    <row r="1727" spans="1:18" x14ac:dyDescent="0.2">
      <c r="A1727" s="38"/>
      <c r="B1727" s="39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  <c r="Q1727" s="37"/>
      <c r="R1727" s="37"/>
    </row>
    <row r="1728" spans="1:18" x14ac:dyDescent="0.2">
      <c r="A1728" s="38"/>
      <c r="B1728" s="39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  <c r="Q1728" s="37"/>
      <c r="R1728" s="37"/>
    </row>
    <row r="1729" spans="1:18" x14ac:dyDescent="0.2">
      <c r="A1729" s="38"/>
      <c r="B1729" s="39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7"/>
      <c r="P1729" s="37"/>
      <c r="Q1729" s="37"/>
      <c r="R1729" s="37"/>
    </row>
    <row r="1730" spans="1:18" x14ac:dyDescent="0.2">
      <c r="A1730" s="38"/>
      <c r="B1730" s="39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  <c r="Q1730" s="37"/>
      <c r="R1730" s="37"/>
    </row>
    <row r="1731" spans="1:18" x14ac:dyDescent="0.2">
      <c r="A1731" s="38"/>
      <c r="B1731" s="39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  <c r="Q1731" s="37"/>
      <c r="R1731" s="37"/>
    </row>
    <row r="1732" spans="1:18" x14ac:dyDescent="0.2">
      <c r="A1732" s="38"/>
      <c r="B1732" s="39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  <c r="Q1732" s="37"/>
      <c r="R1732" s="37"/>
    </row>
    <row r="1733" spans="1:18" x14ac:dyDescent="0.2">
      <c r="A1733" s="38"/>
      <c r="B1733" s="39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  <c r="Q1733" s="37"/>
      <c r="R1733" s="37"/>
    </row>
    <row r="1734" spans="1:18" x14ac:dyDescent="0.2">
      <c r="A1734" s="38"/>
      <c r="B1734" s="39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7"/>
      <c r="P1734" s="37"/>
      <c r="Q1734" s="37"/>
      <c r="R1734" s="37"/>
    </row>
    <row r="1735" spans="1:18" x14ac:dyDescent="0.2">
      <c r="A1735" s="38"/>
      <c r="B1735" s="39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7"/>
      <c r="P1735" s="37"/>
      <c r="Q1735" s="37"/>
      <c r="R1735" s="37"/>
    </row>
    <row r="1736" spans="1:18" x14ac:dyDescent="0.2">
      <c r="A1736" s="38"/>
      <c r="B1736" s="39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7"/>
      <c r="P1736" s="37"/>
      <c r="Q1736" s="37"/>
      <c r="R1736" s="37"/>
    </row>
    <row r="1737" spans="1:18" x14ac:dyDescent="0.2">
      <c r="A1737" s="38"/>
      <c r="B1737" s="39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7"/>
      <c r="P1737" s="37"/>
      <c r="Q1737" s="37"/>
      <c r="R1737" s="37"/>
    </row>
    <row r="1738" spans="1:18" x14ac:dyDescent="0.2">
      <c r="A1738" s="38"/>
      <c r="B1738" s="39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7"/>
      <c r="P1738" s="37"/>
      <c r="Q1738" s="37"/>
      <c r="R1738" s="37"/>
    </row>
    <row r="1739" spans="1:18" x14ac:dyDescent="0.2">
      <c r="A1739" s="38"/>
      <c r="B1739" s="39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7"/>
      <c r="P1739" s="37"/>
      <c r="Q1739" s="37"/>
      <c r="R1739" s="37"/>
    </row>
    <row r="1740" spans="1:18" x14ac:dyDescent="0.2">
      <c r="A1740" s="38"/>
      <c r="B1740" s="39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7"/>
      <c r="P1740" s="37"/>
      <c r="Q1740" s="37"/>
      <c r="R1740" s="37"/>
    </row>
    <row r="1741" spans="1:18" x14ac:dyDescent="0.2">
      <c r="A1741" s="38"/>
      <c r="B1741" s="39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7"/>
      <c r="P1741" s="37"/>
      <c r="Q1741" s="37"/>
      <c r="R1741" s="37"/>
    </row>
    <row r="1742" spans="1:18" x14ac:dyDescent="0.2">
      <c r="A1742" s="38"/>
      <c r="B1742" s="39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7"/>
      <c r="P1742" s="37"/>
      <c r="Q1742" s="37"/>
      <c r="R1742" s="37"/>
    </row>
    <row r="1743" spans="1:18" x14ac:dyDescent="0.2">
      <c r="A1743" s="38"/>
      <c r="B1743" s="39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7"/>
      <c r="P1743" s="37"/>
      <c r="Q1743" s="37"/>
      <c r="R1743" s="37"/>
    </row>
    <row r="1744" spans="1:18" x14ac:dyDescent="0.2">
      <c r="A1744" s="38"/>
      <c r="B1744" s="39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7"/>
      <c r="P1744" s="37"/>
      <c r="Q1744" s="37"/>
      <c r="R1744" s="37"/>
    </row>
    <row r="1745" spans="1:18" x14ac:dyDescent="0.2">
      <c r="A1745" s="38"/>
      <c r="B1745" s="39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7"/>
      <c r="P1745" s="37"/>
      <c r="Q1745" s="37"/>
      <c r="R1745" s="37"/>
    </row>
    <row r="1746" spans="1:18" x14ac:dyDescent="0.2">
      <c r="A1746" s="38"/>
      <c r="B1746" s="39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7"/>
      <c r="P1746" s="37"/>
      <c r="Q1746" s="37"/>
      <c r="R1746" s="37"/>
    </row>
    <row r="1747" spans="1:18" x14ac:dyDescent="0.2">
      <c r="A1747" s="38"/>
      <c r="B1747" s="39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7"/>
      <c r="P1747" s="37"/>
      <c r="Q1747" s="37"/>
      <c r="R1747" s="37"/>
    </row>
    <row r="1748" spans="1:18" x14ac:dyDescent="0.2">
      <c r="A1748" s="38"/>
      <c r="B1748" s="39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7"/>
      <c r="P1748" s="37"/>
      <c r="Q1748" s="37"/>
      <c r="R1748" s="37"/>
    </row>
    <row r="1749" spans="1:18" x14ac:dyDescent="0.2">
      <c r="A1749" s="38"/>
      <c r="B1749" s="39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7"/>
      <c r="P1749" s="37"/>
      <c r="Q1749" s="37"/>
      <c r="R1749" s="37"/>
    </row>
    <row r="1750" spans="1:18" x14ac:dyDescent="0.2">
      <c r="A1750" s="38"/>
      <c r="B1750" s="39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7"/>
      <c r="P1750" s="37"/>
      <c r="Q1750" s="37"/>
      <c r="R1750" s="37"/>
    </row>
    <row r="1751" spans="1:18" x14ac:dyDescent="0.2">
      <c r="A1751" s="38"/>
      <c r="B1751" s="39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7"/>
      <c r="P1751" s="37"/>
      <c r="Q1751" s="37"/>
      <c r="R1751" s="37"/>
    </row>
    <row r="1752" spans="1:18" x14ac:dyDescent="0.2">
      <c r="A1752" s="38"/>
      <c r="B1752" s="39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7"/>
      <c r="P1752" s="37"/>
      <c r="Q1752" s="37"/>
      <c r="R1752" s="37"/>
    </row>
    <row r="1753" spans="1:18" x14ac:dyDescent="0.2">
      <c r="A1753" s="38"/>
      <c r="B1753" s="39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  <c r="Q1753" s="37"/>
      <c r="R1753" s="37"/>
    </row>
    <row r="1754" spans="1:18" x14ac:dyDescent="0.2">
      <c r="A1754" s="38"/>
      <c r="B1754" s="39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7"/>
      <c r="P1754" s="37"/>
      <c r="Q1754" s="37"/>
      <c r="R1754" s="37"/>
    </row>
    <row r="1755" spans="1:18" x14ac:dyDescent="0.2">
      <c r="A1755" s="38"/>
      <c r="B1755" s="39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7"/>
      <c r="P1755" s="37"/>
      <c r="Q1755" s="37"/>
      <c r="R1755" s="37"/>
    </row>
    <row r="1756" spans="1:18" x14ac:dyDescent="0.2">
      <c r="A1756" s="38"/>
      <c r="B1756" s="39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7"/>
      <c r="P1756" s="37"/>
      <c r="Q1756" s="37"/>
      <c r="R1756" s="37"/>
    </row>
    <row r="1757" spans="1:18" x14ac:dyDescent="0.2">
      <c r="A1757" s="38"/>
      <c r="B1757" s="39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7"/>
      <c r="P1757" s="37"/>
      <c r="Q1757" s="37"/>
      <c r="R1757" s="37"/>
    </row>
    <row r="1758" spans="1:18" x14ac:dyDescent="0.2">
      <c r="A1758" s="38"/>
      <c r="B1758" s="39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7"/>
      <c r="Q1758" s="37"/>
      <c r="R1758" s="37"/>
    </row>
    <row r="1759" spans="1:18" x14ac:dyDescent="0.2">
      <c r="A1759" s="38"/>
      <c r="B1759" s="39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7"/>
      <c r="Q1759" s="37"/>
      <c r="R1759" s="37"/>
    </row>
    <row r="1760" spans="1:18" x14ac:dyDescent="0.2">
      <c r="A1760" s="38"/>
      <c r="B1760" s="39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7"/>
      <c r="Q1760" s="37"/>
      <c r="R1760" s="37"/>
    </row>
    <row r="1761" spans="1:18" x14ac:dyDescent="0.2">
      <c r="A1761" s="38"/>
      <c r="B1761" s="39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7"/>
      <c r="Q1761" s="37"/>
      <c r="R1761" s="37"/>
    </row>
    <row r="1762" spans="1:18" x14ac:dyDescent="0.2">
      <c r="A1762" s="38"/>
      <c r="B1762" s="39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7"/>
      <c r="Q1762" s="37"/>
      <c r="R1762" s="37"/>
    </row>
    <row r="1763" spans="1:18" x14ac:dyDescent="0.2">
      <c r="A1763" s="38"/>
      <c r="B1763" s="39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7"/>
      <c r="Q1763" s="37"/>
      <c r="R1763" s="37"/>
    </row>
    <row r="1764" spans="1:18" x14ac:dyDescent="0.2">
      <c r="A1764" s="38"/>
      <c r="B1764" s="39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7"/>
      <c r="Q1764" s="37"/>
      <c r="R1764" s="37"/>
    </row>
    <row r="1765" spans="1:18" x14ac:dyDescent="0.2">
      <c r="A1765" s="38"/>
      <c r="B1765" s="39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7"/>
      <c r="Q1765" s="37"/>
      <c r="R1765" s="37"/>
    </row>
    <row r="1766" spans="1:18" x14ac:dyDescent="0.2">
      <c r="A1766" s="38"/>
      <c r="B1766" s="39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7"/>
      <c r="Q1766" s="37"/>
      <c r="R1766" s="37"/>
    </row>
    <row r="1767" spans="1:18" x14ac:dyDescent="0.2">
      <c r="A1767" s="38"/>
      <c r="B1767" s="39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7"/>
      <c r="Q1767" s="37"/>
      <c r="R1767" s="37"/>
    </row>
    <row r="1768" spans="1:18" x14ac:dyDescent="0.2">
      <c r="A1768" s="38"/>
      <c r="B1768" s="39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7"/>
      <c r="Q1768" s="37"/>
      <c r="R1768" s="37"/>
    </row>
    <row r="1769" spans="1:18" x14ac:dyDescent="0.2">
      <c r="A1769" s="38"/>
      <c r="B1769" s="39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7"/>
      <c r="Q1769" s="37"/>
      <c r="R1769" s="37"/>
    </row>
    <row r="1770" spans="1:18" x14ac:dyDescent="0.2">
      <c r="A1770" s="38"/>
      <c r="B1770" s="39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  <c r="Q1770" s="37"/>
      <c r="R1770" s="37"/>
    </row>
    <row r="1771" spans="1:18" x14ac:dyDescent="0.2">
      <c r="A1771" s="38"/>
      <c r="B1771" s="39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  <c r="Q1771" s="37"/>
      <c r="R1771" s="37"/>
    </row>
    <row r="1772" spans="1:18" x14ac:dyDescent="0.2">
      <c r="A1772" s="38"/>
      <c r="B1772" s="39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7"/>
      <c r="Q1772" s="37"/>
      <c r="R1772" s="37"/>
    </row>
    <row r="1773" spans="1:18" x14ac:dyDescent="0.2">
      <c r="A1773" s="38"/>
      <c r="B1773" s="39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7"/>
      <c r="Q1773" s="37"/>
      <c r="R1773" s="37"/>
    </row>
    <row r="1774" spans="1:18" x14ac:dyDescent="0.2">
      <c r="A1774" s="38"/>
      <c r="B1774" s="39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7"/>
      <c r="Q1774" s="37"/>
      <c r="R1774" s="37"/>
    </row>
    <row r="1775" spans="1:18" x14ac:dyDescent="0.2">
      <c r="A1775" s="38"/>
      <c r="B1775" s="39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7"/>
      <c r="Q1775" s="37"/>
      <c r="R1775" s="37"/>
    </row>
    <row r="1776" spans="1:18" x14ac:dyDescent="0.2">
      <c r="A1776" s="38"/>
      <c r="B1776" s="39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7"/>
      <c r="Q1776" s="37"/>
      <c r="R1776" s="37"/>
    </row>
    <row r="1777" spans="1:18" x14ac:dyDescent="0.2">
      <c r="A1777" s="38"/>
      <c r="B1777" s="39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7"/>
      <c r="Q1777" s="37"/>
      <c r="R1777" s="37"/>
    </row>
    <row r="1778" spans="1:18" x14ac:dyDescent="0.2">
      <c r="A1778" s="38"/>
      <c r="B1778" s="39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7"/>
      <c r="Q1778" s="37"/>
      <c r="R1778" s="37"/>
    </row>
    <row r="1779" spans="1:18" x14ac:dyDescent="0.2">
      <c r="A1779" s="38"/>
      <c r="B1779" s="39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7"/>
      <c r="Q1779" s="37"/>
      <c r="R1779" s="37"/>
    </row>
    <row r="1780" spans="1:18" x14ac:dyDescent="0.2">
      <c r="A1780" s="38"/>
      <c r="B1780" s="39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  <c r="Q1780" s="37"/>
      <c r="R1780" s="37"/>
    </row>
    <row r="1781" spans="1:18" x14ac:dyDescent="0.2">
      <c r="A1781" s="38"/>
      <c r="B1781" s="39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7"/>
      <c r="Q1781" s="37"/>
      <c r="R1781" s="37"/>
    </row>
    <row r="1782" spans="1:18" x14ac:dyDescent="0.2">
      <c r="A1782" s="38"/>
      <c r="B1782" s="39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7"/>
      <c r="Q1782" s="37"/>
      <c r="R1782" s="37"/>
    </row>
    <row r="1783" spans="1:18" x14ac:dyDescent="0.2">
      <c r="A1783" s="38"/>
      <c r="B1783" s="39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  <c r="N1783" s="37"/>
      <c r="O1783" s="37"/>
      <c r="P1783" s="37"/>
      <c r="Q1783" s="37"/>
      <c r="R1783" s="37"/>
    </row>
    <row r="1784" spans="1:18" x14ac:dyDescent="0.2">
      <c r="A1784" s="38"/>
      <c r="B1784" s="39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  <c r="N1784" s="37"/>
      <c r="O1784" s="37"/>
      <c r="P1784" s="37"/>
      <c r="Q1784" s="37"/>
      <c r="R1784" s="37"/>
    </row>
    <row r="1785" spans="1:18" x14ac:dyDescent="0.2">
      <c r="A1785" s="38"/>
      <c r="B1785" s="39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  <c r="N1785" s="37"/>
      <c r="O1785" s="37"/>
      <c r="P1785" s="37"/>
      <c r="Q1785" s="37"/>
      <c r="R1785" s="37"/>
    </row>
    <row r="1786" spans="1:18" x14ac:dyDescent="0.2">
      <c r="A1786" s="38"/>
      <c r="B1786" s="39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  <c r="N1786" s="37"/>
      <c r="O1786" s="37"/>
      <c r="P1786" s="37"/>
      <c r="Q1786" s="37"/>
      <c r="R1786" s="37"/>
    </row>
    <row r="1787" spans="1:18" x14ac:dyDescent="0.2">
      <c r="A1787" s="38"/>
      <c r="B1787" s="39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  <c r="N1787" s="37"/>
      <c r="O1787" s="37"/>
      <c r="P1787" s="37"/>
      <c r="Q1787" s="37"/>
      <c r="R1787" s="37"/>
    </row>
    <row r="1788" spans="1:18" x14ac:dyDescent="0.2">
      <c r="A1788" s="38"/>
      <c r="B1788" s="39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  <c r="N1788" s="37"/>
      <c r="O1788" s="37"/>
      <c r="P1788" s="37"/>
      <c r="Q1788" s="37"/>
      <c r="R1788" s="37"/>
    </row>
    <row r="1789" spans="1:18" x14ac:dyDescent="0.2">
      <c r="A1789" s="38"/>
      <c r="B1789" s="39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  <c r="N1789" s="37"/>
      <c r="O1789" s="37"/>
      <c r="P1789" s="37"/>
      <c r="Q1789" s="37"/>
      <c r="R1789" s="37"/>
    </row>
    <row r="1790" spans="1:18" x14ac:dyDescent="0.2">
      <c r="A1790" s="38"/>
      <c r="B1790" s="39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  <c r="N1790" s="37"/>
      <c r="O1790" s="37"/>
      <c r="P1790" s="37"/>
      <c r="Q1790" s="37"/>
      <c r="R1790" s="37"/>
    </row>
    <row r="1791" spans="1:18" x14ac:dyDescent="0.2">
      <c r="A1791" s="38"/>
      <c r="B1791" s="39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  <c r="N1791" s="37"/>
      <c r="O1791" s="37"/>
      <c r="P1791" s="37"/>
      <c r="Q1791" s="37"/>
      <c r="R1791" s="37"/>
    </row>
    <row r="1792" spans="1:18" x14ac:dyDescent="0.2">
      <c r="A1792" s="38"/>
      <c r="B1792" s="39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  <c r="N1792" s="37"/>
      <c r="O1792" s="37"/>
      <c r="P1792" s="37"/>
      <c r="Q1792" s="37"/>
      <c r="R1792" s="37"/>
    </row>
    <row r="1793" spans="1:18" x14ac:dyDescent="0.2">
      <c r="A1793" s="38"/>
      <c r="B1793" s="39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  <c r="N1793" s="37"/>
      <c r="O1793" s="37"/>
      <c r="P1793" s="37"/>
      <c r="Q1793" s="37"/>
      <c r="R1793" s="37"/>
    </row>
    <row r="1794" spans="1:18" x14ac:dyDescent="0.2">
      <c r="A1794" s="38"/>
      <c r="B1794" s="39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  <c r="N1794" s="37"/>
      <c r="O1794" s="37"/>
      <c r="P1794" s="37"/>
      <c r="Q1794" s="37"/>
      <c r="R1794" s="37"/>
    </row>
    <row r="1795" spans="1:18" x14ac:dyDescent="0.2">
      <c r="A1795" s="38"/>
      <c r="B1795" s="39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  <c r="N1795" s="37"/>
      <c r="O1795" s="37"/>
      <c r="P1795" s="37"/>
      <c r="Q1795" s="37"/>
      <c r="R1795" s="37"/>
    </row>
    <row r="1796" spans="1:18" x14ac:dyDescent="0.2">
      <c r="A1796" s="38"/>
      <c r="B1796" s="39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  <c r="N1796" s="37"/>
      <c r="O1796" s="37"/>
      <c r="P1796" s="37"/>
      <c r="Q1796" s="37"/>
      <c r="R1796" s="37"/>
    </row>
    <row r="1797" spans="1:18" x14ac:dyDescent="0.2">
      <c r="A1797" s="38"/>
      <c r="B1797" s="39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  <c r="N1797" s="37"/>
      <c r="O1797" s="37"/>
      <c r="P1797" s="37"/>
      <c r="Q1797" s="37"/>
      <c r="R1797" s="37"/>
    </row>
    <row r="1798" spans="1:18" x14ac:dyDescent="0.2">
      <c r="A1798" s="38"/>
      <c r="B1798" s="39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  <c r="N1798" s="37"/>
      <c r="O1798" s="37"/>
      <c r="P1798" s="37"/>
      <c r="Q1798" s="37"/>
      <c r="R1798" s="37"/>
    </row>
    <row r="1799" spans="1:18" x14ac:dyDescent="0.2">
      <c r="A1799" s="38"/>
      <c r="B1799" s="39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  <c r="N1799" s="37"/>
      <c r="O1799" s="37"/>
      <c r="P1799" s="37"/>
      <c r="Q1799" s="37"/>
      <c r="R1799" s="37"/>
    </row>
    <row r="1800" spans="1:18" x14ac:dyDescent="0.2">
      <c r="A1800" s="38"/>
      <c r="B1800" s="39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  <c r="N1800" s="37"/>
      <c r="O1800" s="37"/>
      <c r="P1800" s="37"/>
      <c r="Q1800" s="37"/>
      <c r="R1800" s="37"/>
    </row>
    <row r="1801" spans="1:18" x14ac:dyDescent="0.2">
      <c r="A1801" s="38"/>
      <c r="B1801" s="39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  <c r="N1801" s="37"/>
      <c r="O1801" s="37"/>
      <c r="P1801" s="37"/>
      <c r="Q1801" s="37"/>
      <c r="R1801" s="37"/>
    </row>
    <row r="1802" spans="1:18" x14ac:dyDescent="0.2">
      <c r="A1802" s="38"/>
      <c r="B1802" s="39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  <c r="N1802" s="37"/>
      <c r="O1802" s="37"/>
      <c r="P1802" s="37"/>
      <c r="Q1802" s="37"/>
      <c r="R1802" s="37"/>
    </row>
    <row r="1803" spans="1:18" x14ac:dyDescent="0.2">
      <c r="A1803" s="38"/>
      <c r="B1803" s="39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  <c r="Q1803" s="37"/>
      <c r="R1803" s="37"/>
    </row>
    <row r="1804" spans="1:18" x14ac:dyDescent="0.2">
      <c r="A1804" s="38"/>
      <c r="B1804" s="39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  <c r="N1804" s="37"/>
      <c r="O1804" s="37"/>
      <c r="P1804" s="37"/>
      <c r="Q1804" s="37"/>
      <c r="R1804" s="37"/>
    </row>
    <row r="1805" spans="1:18" x14ac:dyDescent="0.2">
      <c r="A1805" s="38"/>
      <c r="B1805" s="39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  <c r="N1805" s="37"/>
      <c r="O1805" s="37"/>
      <c r="P1805" s="37"/>
      <c r="Q1805" s="37"/>
      <c r="R1805" s="37"/>
    </row>
    <row r="1806" spans="1:18" x14ac:dyDescent="0.2">
      <c r="A1806" s="38"/>
      <c r="B1806" s="39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  <c r="N1806" s="37"/>
      <c r="O1806" s="37"/>
      <c r="P1806" s="37"/>
      <c r="Q1806" s="37"/>
      <c r="R1806" s="37"/>
    </row>
    <row r="1807" spans="1:18" x14ac:dyDescent="0.2">
      <c r="A1807" s="38"/>
      <c r="B1807" s="39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  <c r="N1807" s="37"/>
      <c r="O1807" s="37"/>
      <c r="P1807" s="37"/>
      <c r="Q1807" s="37"/>
      <c r="R1807" s="37"/>
    </row>
    <row r="1808" spans="1:18" x14ac:dyDescent="0.2">
      <c r="A1808" s="38"/>
      <c r="B1808" s="39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7"/>
      <c r="N1808" s="37"/>
      <c r="O1808" s="37"/>
      <c r="P1808" s="37"/>
      <c r="Q1808" s="37"/>
      <c r="R1808" s="37"/>
    </row>
    <row r="1809" spans="1:18" x14ac:dyDescent="0.2">
      <c r="A1809" s="38"/>
      <c r="B1809" s="39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7"/>
      <c r="N1809" s="37"/>
      <c r="O1809" s="37"/>
      <c r="P1809" s="37"/>
      <c r="Q1809" s="37"/>
      <c r="R1809" s="37"/>
    </row>
    <row r="1810" spans="1:18" x14ac:dyDescent="0.2">
      <c r="A1810" s="38"/>
      <c r="B1810" s="39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7"/>
      <c r="N1810" s="37"/>
      <c r="O1810" s="37"/>
      <c r="P1810" s="37"/>
      <c r="Q1810" s="37"/>
      <c r="R1810" s="37"/>
    </row>
    <row r="1811" spans="1:18" x14ac:dyDescent="0.2">
      <c r="A1811" s="38"/>
      <c r="B1811" s="39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7"/>
      <c r="N1811" s="37"/>
      <c r="O1811" s="37"/>
      <c r="P1811" s="37"/>
      <c r="Q1811" s="37"/>
      <c r="R1811" s="37"/>
    </row>
    <row r="1812" spans="1:18" x14ac:dyDescent="0.2">
      <c r="A1812" s="38"/>
      <c r="B1812" s="39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7"/>
      <c r="N1812" s="37"/>
      <c r="O1812" s="37"/>
      <c r="P1812" s="37"/>
      <c r="Q1812" s="37"/>
      <c r="R1812" s="37"/>
    </row>
    <row r="1813" spans="1:18" x14ac:dyDescent="0.2">
      <c r="A1813" s="38"/>
      <c r="B1813" s="39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7"/>
      <c r="N1813" s="37"/>
      <c r="O1813" s="37"/>
      <c r="P1813" s="37"/>
      <c r="Q1813" s="37"/>
      <c r="R1813" s="37"/>
    </row>
    <row r="1814" spans="1:18" x14ac:dyDescent="0.2">
      <c r="A1814" s="38"/>
      <c r="B1814" s="39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7"/>
      <c r="N1814" s="37"/>
      <c r="O1814" s="37"/>
      <c r="P1814" s="37"/>
      <c r="Q1814" s="37"/>
      <c r="R1814" s="37"/>
    </row>
    <row r="1815" spans="1:18" x14ac:dyDescent="0.2">
      <c r="A1815" s="38"/>
      <c r="B1815" s="39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7"/>
      <c r="N1815" s="37"/>
      <c r="O1815" s="37"/>
      <c r="P1815" s="37"/>
      <c r="Q1815" s="37"/>
      <c r="R1815" s="37"/>
    </row>
    <row r="1816" spans="1:18" x14ac:dyDescent="0.2">
      <c r="A1816" s="38"/>
      <c r="B1816" s="39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7"/>
      <c r="N1816" s="37"/>
      <c r="O1816" s="37"/>
      <c r="P1816" s="37"/>
      <c r="Q1816" s="37"/>
      <c r="R1816" s="37"/>
    </row>
    <row r="1817" spans="1:18" x14ac:dyDescent="0.2">
      <c r="A1817" s="38"/>
      <c r="B1817" s="39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  <c r="Q1817" s="37"/>
      <c r="R1817" s="37"/>
    </row>
    <row r="1818" spans="1:18" x14ac:dyDescent="0.2">
      <c r="A1818" s="38"/>
      <c r="B1818" s="39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7"/>
      <c r="N1818" s="37"/>
      <c r="O1818" s="37"/>
      <c r="P1818" s="37"/>
      <c r="Q1818" s="37"/>
      <c r="R1818" s="37"/>
    </row>
    <row r="1819" spans="1:18" x14ac:dyDescent="0.2">
      <c r="A1819" s="38"/>
      <c r="B1819" s="39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7"/>
      <c r="N1819" s="37"/>
      <c r="O1819" s="37"/>
      <c r="P1819" s="37"/>
      <c r="Q1819" s="37"/>
      <c r="R1819" s="37"/>
    </row>
    <row r="1820" spans="1:18" x14ac:dyDescent="0.2">
      <c r="A1820" s="38"/>
      <c r="B1820" s="39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7"/>
      <c r="N1820" s="37"/>
      <c r="O1820" s="37"/>
      <c r="P1820" s="37"/>
      <c r="Q1820" s="37"/>
      <c r="R1820" s="37"/>
    </row>
    <row r="1821" spans="1:18" x14ac:dyDescent="0.2">
      <c r="A1821" s="38"/>
      <c r="B1821" s="39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7"/>
      <c r="N1821" s="37"/>
      <c r="O1821" s="37"/>
      <c r="P1821" s="37"/>
      <c r="Q1821" s="37"/>
      <c r="R1821" s="37"/>
    </row>
    <row r="1822" spans="1:18" x14ac:dyDescent="0.2">
      <c r="A1822" s="38"/>
      <c r="B1822" s="39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  <c r="Q1822" s="37"/>
      <c r="R1822" s="37"/>
    </row>
    <row r="1823" spans="1:18" x14ac:dyDescent="0.2">
      <c r="A1823" s="38"/>
      <c r="B1823" s="39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7"/>
      <c r="N1823" s="37"/>
      <c r="O1823" s="37"/>
      <c r="P1823" s="37"/>
      <c r="Q1823" s="37"/>
      <c r="R1823" s="37"/>
    </row>
    <row r="1824" spans="1:18" x14ac:dyDescent="0.2">
      <c r="A1824" s="38"/>
      <c r="B1824" s="39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7"/>
      <c r="N1824" s="37"/>
      <c r="O1824" s="37"/>
      <c r="P1824" s="37"/>
      <c r="Q1824" s="37"/>
      <c r="R1824" s="37"/>
    </row>
    <row r="1825" spans="1:18" x14ac:dyDescent="0.2">
      <c r="A1825" s="38"/>
      <c r="B1825" s="39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  <c r="Q1825" s="37"/>
      <c r="R1825" s="37"/>
    </row>
    <row r="1826" spans="1:18" x14ac:dyDescent="0.2">
      <c r="A1826" s="38"/>
      <c r="B1826" s="39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  <c r="Q1826" s="37"/>
      <c r="R1826" s="37"/>
    </row>
    <row r="1827" spans="1:18" x14ac:dyDescent="0.2">
      <c r="A1827" s="38"/>
      <c r="B1827" s="39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  <c r="Q1827" s="37"/>
      <c r="R1827" s="37"/>
    </row>
    <row r="1828" spans="1:18" x14ac:dyDescent="0.2">
      <c r="A1828" s="38"/>
      <c r="B1828" s="39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  <c r="Q1828" s="37"/>
      <c r="R1828" s="37"/>
    </row>
    <row r="1829" spans="1:18" x14ac:dyDescent="0.2">
      <c r="A1829" s="38"/>
      <c r="B1829" s="39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7"/>
      <c r="N1829" s="37"/>
      <c r="O1829" s="37"/>
      <c r="P1829" s="37"/>
      <c r="Q1829" s="37"/>
      <c r="R1829" s="37"/>
    </row>
    <row r="1830" spans="1:18" x14ac:dyDescent="0.2">
      <c r="A1830" s="38"/>
      <c r="B1830" s="39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  <c r="Q1830" s="37"/>
      <c r="R1830" s="37"/>
    </row>
    <row r="1831" spans="1:18" x14ac:dyDescent="0.2">
      <c r="A1831" s="38"/>
      <c r="B1831" s="39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7"/>
      <c r="N1831" s="37"/>
      <c r="O1831" s="37"/>
      <c r="P1831" s="37"/>
      <c r="Q1831" s="37"/>
      <c r="R1831" s="37"/>
    </row>
    <row r="1832" spans="1:18" x14ac:dyDescent="0.2">
      <c r="A1832" s="38"/>
      <c r="B1832" s="39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7"/>
      <c r="N1832" s="37"/>
      <c r="O1832" s="37"/>
      <c r="P1832" s="37"/>
      <c r="Q1832" s="37"/>
      <c r="R1832" s="37"/>
    </row>
    <row r="1833" spans="1:18" x14ac:dyDescent="0.2">
      <c r="A1833" s="38"/>
      <c r="B1833" s="39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7"/>
      <c r="N1833" s="37"/>
      <c r="O1833" s="37"/>
      <c r="P1833" s="37"/>
      <c r="Q1833" s="37"/>
      <c r="R1833" s="37"/>
    </row>
    <row r="1834" spans="1:18" x14ac:dyDescent="0.2">
      <c r="A1834" s="38"/>
      <c r="B1834" s="39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7"/>
      <c r="N1834" s="37"/>
      <c r="O1834" s="37"/>
      <c r="P1834" s="37"/>
      <c r="Q1834" s="37"/>
      <c r="R1834" s="37"/>
    </row>
    <row r="1835" spans="1:18" x14ac:dyDescent="0.2">
      <c r="A1835" s="38"/>
      <c r="B1835" s="39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  <c r="Q1835" s="37"/>
      <c r="R1835" s="37"/>
    </row>
    <row r="1836" spans="1:18" x14ac:dyDescent="0.2">
      <c r="A1836" s="38"/>
      <c r="B1836" s="39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  <c r="Q1836" s="37"/>
      <c r="R1836" s="37"/>
    </row>
    <row r="1837" spans="1:18" x14ac:dyDescent="0.2">
      <c r="A1837" s="38"/>
      <c r="B1837" s="39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  <c r="Q1837" s="37"/>
      <c r="R1837" s="37"/>
    </row>
    <row r="1838" spans="1:18" x14ac:dyDescent="0.2">
      <c r="A1838" s="38"/>
      <c r="B1838" s="39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  <c r="Q1838" s="37"/>
      <c r="R1838" s="37"/>
    </row>
    <row r="1839" spans="1:18" x14ac:dyDescent="0.2">
      <c r="A1839" s="38"/>
      <c r="B1839" s="39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7"/>
      <c r="N1839" s="37"/>
      <c r="O1839" s="37"/>
      <c r="P1839" s="37"/>
      <c r="Q1839" s="37"/>
      <c r="R1839" s="37"/>
    </row>
    <row r="1840" spans="1:18" x14ac:dyDescent="0.2">
      <c r="A1840" s="38"/>
      <c r="B1840" s="39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  <c r="Q1840" s="37"/>
      <c r="R1840" s="37"/>
    </row>
    <row r="1841" spans="1:18" x14ac:dyDescent="0.2">
      <c r="A1841" s="38"/>
      <c r="B1841" s="39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  <c r="Q1841" s="37"/>
      <c r="R1841" s="37"/>
    </row>
    <row r="1842" spans="1:18" x14ac:dyDescent="0.2">
      <c r="A1842" s="38"/>
      <c r="B1842" s="39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  <c r="Q1842" s="37"/>
      <c r="R1842" s="37"/>
    </row>
    <row r="1843" spans="1:18" x14ac:dyDescent="0.2">
      <c r="A1843" s="38"/>
      <c r="B1843" s="39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  <c r="Q1843" s="37"/>
      <c r="R1843" s="37"/>
    </row>
    <row r="1844" spans="1:18" x14ac:dyDescent="0.2">
      <c r="A1844" s="38"/>
      <c r="B1844" s="39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7"/>
      <c r="N1844" s="37"/>
      <c r="O1844" s="37"/>
      <c r="P1844" s="37"/>
      <c r="Q1844" s="37"/>
      <c r="R1844" s="37"/>
    </row>
    <row r="1845" spans="1:18" x14ac:dyDescent="0.2">
      <c r="A1845" s="38"/>
      <c r="B1845" s="39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  <c r="Q1845" s="37"/>
      <c r="R1845" s="37"/>
    </row>
    <row r="1846" spans="1:18" x14ac:dyDescent="0.2">
      <c r="A1846" s="38"/>
      <c r="B1846" s="39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  <c r="Q1846" s="37"/>
      <c r="R1846" s="37"/>
    </row>
    <row r="1847" spans="1:18" x14ac:dyDescent="0.2">
      <c r="A1847" s="38"/>
      <c r="B1847" s="39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  <c r="Q1847" s="37"/>
      <c r="R1847" s="37"/>
    </row>
    <row r="1848" spans="1:18" x14ac:dyDescent="0.2">
      <c r="A1848" s="38"/>
      <c r="B1848" s="39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  <c r="Q1848" s="37"/>
      <c r="R1848" s="37"/>
    </row>
    <row r="1849" spans="1:18" x14ac:dyDescent="0.2">
      <c r="A1849" s="38"/>
      <c r="B1849" s="39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7"/>
      <c r="N1849" s="37"/>
      <c r="O1849" s="37"/>
      <c r="P1849" s="37"/>
      <c r="Q1849" s="37"/>
      <c r="R1849" s="37"/>
    </row>
    <row r="1850" spans="1:18" x14ac:dyDescent="0.2">
      <c r="A1850" s="38"/>
      <c r="B1850" s="39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  <c r="Q1850" s="37"/>
      <c r="R1850" s="37"/>
    </row>
    <row r="1851" spans="1:18" x14ac:dyDescent="0.2">
      <c r="A1851" s="38"/>
      <c r="B1851" s="39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  <c r="Q1851" s="37"/>
      <c r="R1851" s="37"/>
    </row>
    <row r="1852" spans="1:18" x14ac:dyDescent="0.2">
      <c r="A1852" s="38"/>
      <c r="B1852" s="39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  <c r="Q1852" s="37"/>
      <c r="R1852" s="37"/>
    </row>
    <row r="1853" spans="1:18" x14ac:dyDescent="0.2">
      <c r="A1853" s="38"/>
      <c r="B1853" s="39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  <c r="Q1853" s="37"/>
      <c r="R1853" s="37"/>
    </row>
    <row r="1854" spans="1:18" x14ac:dyDescent="0.2">
      <c r="A1854" s="38"/>
      <c r="B1854" s="39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7"/>
      <c r="N1854" s="37"/>
      <c r="O1854" s="37"/>
      <c r="P1854" s="37"/>
      <c r="Q1854" s="37"/>
      <c r="R1854" s="37"/>
    </row>
    <row r="1855" spans="1:18" x14ac:dyDescent="0.2">
      <c r="A1855" s="38"/>
      <c r="B1855" s="39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  <c r="Q1855" s="37"/>
      <c r="R1855" s="37"/>
    </row>
    <row r="1856" spans="1:18" x14ac:dyDescent="0.2">
      <c r="A1856" s="38"/>
      <c r="B1856" s="39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  <c r="Q1856" s="37"/>
      <c r="R1856" s="37"/>
    </row>
    <row r="1857" spans="1:18" x14ac:dyDescent="0.2">
      <c r="A1857" s="38"/>
      <c r="B1857" s="39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  <c r="Q1857" s="37"/>
      <c r="R1857" s="37"/>
    </row>
    <row r="1858" spans="1:18" x14ac:dyDescent="0.2">
      <c r="A1858" s="38"/>
      <c r="B1858" s="39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  <c r="Q1858" s="37"/>
      <c r="R1858" s="37"/>
    </row>
    <row r="1859" spans="1:18" x14ac:dyDescent="0.2">
      <c r="A1859" s="38"/>
      <c r="B1859" s="39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7"/>
      <c r="N1859" s="37"/>
      <c r="O1859" s="37"/>
      <c r="P1859" s="37"/>
      <c r="Q1859" s="37"/>
      <c r="R1859" s="37"/>
    </row>
    <row r="1860" spans="1:18" x14ac:dyDescent="0.2">
      <c r="A1860" s="38"/>
      <c r="B1860" s="39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7"/>
      <c r="N1860" s="37"/>
      <c r="O1860" s="37"/>
      <c r="P1860" s="37"/>
      <c r="Q1860" s="37"/>
      <c r="R1860" s="37"/>
    </row>
    <row r="1861" spans="1:18" x14ac:dyDescent="0.2">
      <c r="A1861" s="38"/>
      <c r="B1861" s="39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7"/>
      <c r="N1861" s="37"/>
      <c r="O1861" s="37"/>
      <c r="P1861" s="37"/>
      <c r="Q1861" s="37"/>
      <c r="R1861" s="37"/>
    </row>
    <row r="1862" spans="1:18" x14ac:dyDescent="0.2">
      <c r="A1862" s="38"/>
      <c r="B1862" s="39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7"/>
      <c r="N1862" s="37"/>
      <c r="O1862" s="37"/>
      <c r="P1862" s="37"/>
      <c r="Q1862" s="37"/>
      <c r="R1862" s="37"/>
    </row>
    <row r="1863" spans="1:18" x14ac:dyDescent="0.2">
      <c r="A1863" s="38"/>
      <c r="B1863" s="39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7"/>
      <c r="N1863" s="37"/>
      <c r="O1863" s="37"/>
      <c r="P1863" s="37"/>
      <c r="Q1863" s="37"/>
      <c r="R1863" s="37"/>
    </row>
    <row r="1864" spans="1:18" x14ac:dyDescent="0.2">
      <c r="A1864" s="38"/>
      <c r="B1864" s="39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7"/>
      <c r="N1864" s="37"/>
      <c r="O1864" s="37"/>
      <c r="P1864" s="37"/>
      <c r="Q1864" s="37"/>
      <c r="R1864" s="37"/>
    </row>
    <row r="1865" spans="1:18" x14ac:dyDescent="0.2">
      <c r="A1865" s="38"/>
      <c r="B1865" s="39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7"/>
      <c r="N1865" s="37"/>
      <c r="O1865" s="37"/>
      <c r="P1865" s="37"/>
      <c r="Q1865" s="37"/>
      <c r="R1865" s="37"/>
    </row>
    <row r="1866" spans="1:18" x14ac:dyDescent="0.2">
      <c r="A1866" s="38"/>
      <c r="B1866" s="39"/>
      <c r="C1866" s="37"/>
      <c r="D1866" s="37"/>
      <c r="E1866" s="37"/>
      <c r="F1866" s="37"/>
      <c r="G1866" s="37"/>
      <c r="H1866" s="37"/>
      <c r="I1866" s="37"/>
      <c r="J1866" s="37"/>
      <c r="K1866" s="37"/>
      <c r="L1866" s="37"/>
      <c r="M1866" s="37"/>
      <c r="N1866" s="37"/>
      <c r="O1866" s="37"/>
      <c r="P1866" s="37"/>
      <c r="Q1866" s="37"/>
      <c r="R1866" s="37"/>
    </row>
    <row r="1867" spans="1:18" x14ac:dyDescent="0.2">
      <c r="A1867" s="38"/>
      <c r="B1867" s="39"/>
      <c r="C1867" s="37"/>
      <c r="D1867" s="37"/>
      <c r="E1867" s="37"/>
      <c r="F1867" s="37"/>
      <c r="G1867" s="37"/>
      <c r="H1867" s="37"/>
      <c r="I1867" s="37"/>
      <c r="J1867" s="37"/>
      <c r="K1867" s="37"/>
      <c r="L1867" s="37"/>
      <c r="M1867" s="37"/>
      <c r="N1867" s="37"/>
      <c r="O1867" s="37"/>
      <c r="P1867" s="37"/>
      <c r="Q1867" s="37"/>
      <c r="R1867" s="37"/>
    </row>
    <row r="1868" spans="1:18" x14ac:dyDescent="0.2">
      <c r="A1868" s="38"/>
      <c r="B1868" s="39"/>
      <c r="C1868" s="37"/>
      <c r="D1868" s="37"/>
      <c r="E1868" s="37"/>
      <c r="F1868" s="37"/>
      <c r="G1868" s="37"/>
      <c r="H1868" s="37"/>
      <c r="I1868" s="37"/>
      <c r="J1868" s="37"/>
      <c r="K1868" s="37"/>
      <c r="L1868" s="37"/>
      <c r="M1868" s="37"/>
      <c r="N1868" s="37"/>
      <c r="O1868" s="37"/>
      <c r="P1868" s="37"/>
      <c r="Q1868" s="37"/>
      <c r="R1868" s="37"/>
    </row>
    <row r="1869" spans="1:18" x14ac:dyDescent="0.2">
      <c r="A1869" s="38"/>
      <c r="B1869" s="39"/>
      <c r="C1869" s="37"/>
      <c r="D1869" s="37"/>
      <c r="E1869" s="37"/>
      <c r="F1869" s="37"/>
      <c r="G1869" s="37"/>
      <c r="H1869" s="37"/>
      <c r="I1869" s="37"/>
      <c r="J1869" s="37"/>
      <c r="K1869" s="37"/>
      <c r="L1869" s="37"/>
      <c r="M1869" s="37"/>
      <c r="N1869" s="37"/>
      <c r="O1869" s="37"/>
      <c r="P1869" s="37"/>
      <c r="Q1869" s="37"/>
      <c r="R1869" s="37"/>
    </row>
    <row r="1870" spans="1:18" x14ac:dyDescent="0.2">
      <c r="A1870" s="38"/>
      <c r="B1870" s="39"/>
      <c r="C1870" s="37"/>
      <c r="D1870" s="37"/>
      <c r="E1870" s="37"/>
      <c r="F1870" s="37"/>
      <c r="G1870" s="37"/>
      <c r="H1870" s="37"/>
      <c r="I1870" s="37"/>
      <c r="J1870" s="37"/>
      <c r="K1870" s="37"/>
      <c r="L1870" s="37"/>
      <c r="M1870" s="37"/>
      <c r="N1870" s="37"/>
      <c r="O1870" s="37"/>
      <c r="P1870" s="37"/>
      <c r="Q1870" s="37"/>
      <c r="R1870" s="37"/>
    </row>
    <row r="1871" spans="1:18" x14ac:dyDescent="0.2">
      <c r="A1871" s="38"/>
      <c r="B1871" s="39"/>
      <c r="C1871" s="37"/>
      <c r="D1871" s="37"/>
      <c r="E1871" s="37"/>
      <c r="F1871" s="37"/>
      <c r="G1871" s="37"/>
      <c r="H1871" s="37"/>
      <c r="I1871" s="37"/>
      <c r="J1871" s="37"/>
      <c r="K1871" s="37"/>
      <c r="L1871" s="37"/>
      <c r="M1871" s="37"/>
      <c r="N1871" s="37"/>
      <c r="O1871" s="37"/>
      <c r="P1871" s="37"/>
      <c r="Q1871" s="37"/>
      <c r="R1871" s="37"/>
    </row>
    <row r="1872" spans="1:18" x14ac:dyDescent="0.2">
      <c r="A1872" s="38"/>
      <c r="B1872" s="39"/>
      <c r="C1872" s="37"/>
      <c r="D1872" s="37"/>
      <c r="E1872" s="37"/>
      <c r="F1872" s="37"/>
      <c r="G1872" s="37"/>
      <c r="H1872" s="37"/>
      <c r="I1872" s="37"/>
      <c r="J1872" s="37"/>
      <c r="K1872" s="37"/>
      <c r="L1872" s="37"/>
      <c r="M1872" s="37"/>
      <c r="N1872" s="37"/>
      <c r="O1872" s="37"/>
      <c r="P1872" s="37"/>
      <c r="Q1872" s="37"/>
      <c r="R1872" s="37"/>
    </row>
    <row r="1873" spans="1:18" x14ac:dyDescent="0.2">
      <c r="A1873" s="38"/>
      <c r="B1873" s="39"/>
      <c r="C1873" s="37"/>
      <c r="D1873" s="37"/>
      <c r="E1873" s="37"/>
      <c r="F1873" s="37"/>
      <c r="G1873" s="37"/>
      <c r="H1873" s="37"/>
      <c r="I1873" s="37"/>
      <c r="J1873" s="37"/>
      <c r="K1873" s="37"/>
      <c r="L1873" s="37"/>
      <c r="M1873" s="37"/>
      <c r="N1873" s="37"/>
      <c r="O1873" s="37"/>
      <c r="P1873" s="37"/>
      <c r="Q1873" s="37"/>
      <c r="R1873" s="37"/>
    </row>
    <row r="1874" spans="1:18" x14ac:dyDescent="0.2">
      <c r="A1874" s="38"/>
      <c r="B1874" s="39"/>
      <c r="C1874" s="37"/>
      <c r="D1874" s="37"/>
      <c r="E1874" s="37"/>
      <c r="F1874" s="37"/>
      <c r="G1874" s="37"/>
      <c r="H1874" s="37"/>
      <c r="I1874" s="37"/>
      <c r="J1874" s="37"/>
      <c r="K1874" s="37"/>
      <c r="L1874" s="37"/>
      <c r="M1874" s="37"/>
      <c r="N1874" s="37"/>
      <c r="O1874" s="37"/>
      <c r="P1874" s="37"/>
      <c r="Q1874" s="37"/>
      <c r="R1874" s="37"/>
    </row>
    <row r="1875" spans="1:18" x14ac:dyDescent="0.2">
      <c r="A1875" s="38"/>
      <c r="B1875" s="39"/>
      <c r="C1875" s="37"/>
      <c r="D1875" s="37"/>
      <c r="E1875" s="37"/>
      <c r="F1875" s="37"/>
      <c r="G1875" s="37"/>
      <c r="H1875" s="37"/>
      <c r="I1875" s="37"/>
      <c r="J1875" s="37"/>
      <c r="K1875" s="37"/>
      <c r="L1875" s="37"/>
      <c r="M1875" s="37"/>
      <c r="N1875" s="37"/>
      <c r="O1875" s="37"/>
      <c r="P1875" s="37"/>
      <c r="Q1875" s="37"/>
      <c r="R1875" s="37"/>
    </row>
    <row r="1876" spans="1:18" x14ac:dyDescent="0.2">
      <c r="A1876" s="38"/>
      <c r="B1876" s="39"/>
      <c r="C1876" s="37"/>
      <c r="D1876" s="37"/>
      <c r="E1876" s="37"/>
      <c r="F1876" s="37"/>
      <c r="G1876" s="37"/>
      <c r="H1876" s="37"/>
      <c r="I1876" s="37"/>
      <c r="J1876" s="37"/>
      <c r="K1876" s="37"/>
      <c r="L1876" s="37"/>
      <c r="M1876" s="37"/>
      <c r="N1876" s="37"/>
      <c r="O1876" s="37"/>
      <c r="P1876" s="37"/>
      <c r="Q1876" s="37"/>
      <c r="R1876" s="37"/>
    </row>
    <row r="1877" spans="1:18" x14ac:dyDescent="0.2">
      <c r="A1877" s="38"/>
      <c r="B1877" s="39"/>
      <c r="C1877" s="37"/>
      <c r="D1877" s="37"/>
      <c r="E1877" s="37"/>
      <c r="F1877" s="37"/>
      <c r="G1877" s="37"/>
      <c r="H1877" s="37"/>
      <c r="I1877" s="37"/>
      <c r="J1877" s="37"/>
      <c r="K1877" s="37"/>
      <c r="L1877" s="37"/>
      <c r="M1877" s="37"/>
      <c r="N1877" s="37"/>
      <c r="O1877" s="37"/>
      <c r="P1877" s="37"/>
      <c r="Q1877" s="37"/>
      <c r="R1877" s="37"/>
    </row>
    <row r="1878" spans="1:18" x14ac:dyDescent="0.2">
      <c r="A1878" s="38"/>
      <c r="B1878" s="39"/>
      <c r="C1878" s="37"/>
      <c r="D1878" s="37"/>
      <c r="E1878" s="37"/>
      <c r="F1878" s="37"/>
      <c r="G1878" s="37"/>
      <c r="H1878" s="37"/>
      <c r="I1878" s="37"/>
      <c r="J1878" s="37"/>
      <c r="K1878" s="37"/>
      <c r="L1878" s="37"/>
      <c r="M1878" s="37"/>
      <c r="N1878" s="37"/>
      <c r="O1878" s="37"/>
      <c r="P1878" s="37"/>
      <c r="Q1878" s="37"/>
      <c r="R1878" s="37"/>
    </row>
    <row r="1879" spans="1:18" x14ac:dyDescent="0.2">
      <c r="A1879" s="38"/>
      <c r="B1879" s="39"/>
      <c r="C1879" s="37"/>
      <c r="D1879" s="37"/>
      <c r="E1879" s="37"/>
      <c r="F1879" s="37"/>
      <c r="G1879" s="37"/>
      <c r="H1879" s="37"/>
      <c r="I1879" s="37"/>
      <c r="J1879" s="37"/>
      <c r="K1879" s="37"/>
      <c r="L1879" s="37"/>
      <c r="M1879" s="37"/>
      <c r="N1879" s="37"/>
      <c r="O1879" s="37"/>
      <c r="P1879" s="37"/>
      <c r="Q1879" s="37"/>
      <c r="R1879" s="37"/>
    </row>
    <row r="1880" spans="1:18" x14ac:dyDescent="0.2">
      <c r="A1880" s="38"/>
      <c r="B1880" s="39"/>
      <c r="C1880" s="37"/>
      <c r="D1880" s="37"/>
      <c r="E1880" s="37"/>
      <c r="F1880" s="37"/>
      <c r="G1880" s="37"/>
      <c r="H1880" s="37"/>
      <c r="I1880" s="37"/>
      <c r="J1880" s="37"/>
      <c r="K1880" s="37"/>
      <c r="L1880" s="37"/>
      <c r="M1880" s="37"/>
      <c r="N1880" s="37"/>
      <c r="O1880" s="37"/>
      <c r="P1880" s="37"/>
      <c r="Q1880" s="37"/>
      <c r="R1880" s="37"/>
    </row>
    <row r="1881" spans="1:18" x14ac:dyDescent="0.2">
      <c r="A1881" s="38"/>
      <c r="B1881" s="39"/>
      <c r="C1881" s="37"/>
      <c r="D1881" s="37"/>
      <c r="E1881" s="37"/>
      <c r="F1881" s="37"/>
      <c r="G1881" s="37"/>
      <c r="H1881" s="37"/>
      <c r="I1881" s="37"/>
      <c r="J1881" s="37"/>
      <c r="K1881" s="37"/>
      <c r="L1881" s="37"/>
      <c r="M1881" s="37"/>
      <c r="N1881" s="37"/>
      <c r="O1881" s="37"/>
      <c r="P1881" s="37"/>
      <c r="Q1881" s="37"/>
      <c r="R1881" s="37"/>
    </row>
    <row r="1882" spans="1:18" x14ac:dyDescent="0.2">
      <c r="A1882" s="38"/>
      <c r="B1882" s="39"/>
      <c r="C1882" s="37"/>
      <c r="D1882" s="37"/>
      <c r="E1882" s="37"/>
      <c r="F1882" s="37"/>
      <c r="G1882" s="37"/>
      <c r="H1882" s="37"/>
      <c r="I1882" s="37"/>
      <c r="J1882" s="37"/>
      <c r="K1882" s="37"/>
      <c r="L1882" s="37"/>
      <c r="M1882" s="37"/>
      <c r="N1882" s="37"/>
      <c r="O1882" s="37"/>
      <c r="P1882" s="37"/>
      <c r="Q1882" s="37"/>
      <c r="R1882" s="37"/>
    </row>
    <row r="1883" spans="1:18" x14ac:dyDescent="0.2">
      <c r="A1883" s="38"/>
      <c r="B1883" s="39"/>
      <c r="C1883" s="37"/>
      <c r="D1883" s="37"/>
      <c r="E1883" s="37"/>
      <c r="F1883" s="37"/>
      <c r="G1883" s="37"/>
      <c r="H1883" s="37"/>
      <c r="I1883" s="37"/>
      <c r="J1883" s="37"/>
      <c r="K1883" s="37"/>
      <c r="L1883" s="37"/>
      <c r="M1883" s="37"/>
      <c r="N1883" s="37"/>
      <c r="O1883" s="37"/>
      <c r="P1883" s="37"/>
      <c r="Q1883" s="37"/>
      <c r="R1883" s="37"/>
    </row>
    <row r="1884" spans="1:18" x14ac:dyDescent="0.2">
      <c r="A1884" s="38"/>
      <c r="B1884" s="39"/>
      <c r="C1884" s="37"/>
      <c r="D1884" s="37"/>
      <c r="E1884" s="37"/>
      <c r="F1884" s="37"/>
      <c r="G1884" s="37"/>
      <c r="H1884" s="37"/>
      <c r="I1884" s="37"/>
      <c r="J1884" s="37"/>
      <c r="K1884" s="37"/>
      <c r="L1884" s="37"/>
      <c r="M1884" s="37"/>
      <c r="N1884" s="37"/>
      <c r="O1884" s="37"/>
      <c r="P1884" s="37"/>
      <c r="Q1884" s="37"/>
      <c r="R1884" s="37"/>
    </row>
    <row r="1885" spans="1:18" x14ac:dyDescent="0.2">
      <c r="A1885" s="38"/>
      <c r="B1885" s="39"/>
      <c r="C1885" s="37"/>
      <c r="D1885" s="37"/>
      <c r="E1885" s="37"/>
      <c r="F1885" s="37"/>
      <c r="G1885" s="37"/>
      <c r="H1885" s="37"/>
      <c r="I1885" s="37"/>
      <c r="J1885" s="37"/>
      <c r="K1885" s="37"/>
      <c r="L1885" s="37"/>
      <c r="M1885" s="37"/>
      <c r="N1885" s="37"/>
      <c r="O1885" s="37"/>
      <c r="P1885" s="37"/>
      <c r="Q1885" s="37"/>
      <c r="R1885" s="37"/>
    </row>
    <row r="1886" spans="1:18" x14ac:dyDescent="0.2">
      <c r="A1886" s="38"/>
      <c r="B1886" s="39"/>
      <c r="C1886" s="37"/>
      <c r="D1886" s="37"/>
      <c r="E1886" s="37"/>
      <c r="F1886" s="37"/>
      <c r="G1886" s="37"/>
      <c r="H1886" s="37"/>
      <c r="I1886" s="37"/>
      <c r="J1886" s="37"/>
      <c r="K1886" s="37"/>
      <c r="L1886" s="37"/>
      <c r="M1886" s="37"/>
      <c r="N1886" s="37"/>
      <c r="O1886" s="37"/>
      <c r="P1886" s="37"/>
      <c r="Q1886" s="37"/>
      <c r="R1886" s="37"/>
    </row>
    <row r="1887" spans="1:18" x14ac:dyDescent="0.2">
      <c r="A1887" s="38"/>
      <c r="B1887" s="39"/>
      <c r="C1887" s="37"/>
      <c r="D1887" s="37"/>
      <c r="E1887" s="37"/>
      <c r="F1887" s="37"/>
      <c r="G1887" s="37"/>
      <c r="H1887" s="37"/>
      <c r="I1887" s="37"/>
      <c r="J1887" s="37"/>
      <c r="K1887" s="37"/>
      <c r="L1887" s="37"/>
      <c r="M1887" s="37"/>
      <c r="N1887" s="37"/>
      <c r="O1887" s="37"/>
      <c r="P1887" s="37"/>
      <c r="Q1887" s="37"/>
      <c r="R1887" s="37"/>
    </row>
    <row r="1888" spans="1:18" x14ac:dyDescent="0.2">
      <c r="A1888" s="38"/>
      <c r="B1888" s="39"/>
      <c r="C1888" s="37"/>
      <c r="D1888" s="37"/>
      <c r="E1888" s="37"/>
      <c r="F1888" s="37"/>
      <c r="G1888" s="37"/>
      <c r="H1888" s="37"/>
      <c r="I1888" s="37"/>
      <c r="J1888" s="37"/>
      <c r="K1888" s="37"/>
      <c r="L1888" s="37"/>
      <c r="M1888" s="37"/>
      <c r="N1888" s="37"/>
      <c r="O1888" s="37"/>
      <c r="P1888" s="37"/>
      <c r="Q1888" s="37"/>
      <c r="R1888" s="37"/>
    </row>
    <row r="1889" spans="1:18" x14ac:dyDescent="0.2">
      <c r="A1889" s="38"/>
      <c r="B1889" s="39"/>
      <c r="C1889" s="37"/>
      <c r="D1889" s="37"/>
      <c r="E1889" s="37"/>
      <c r="F1889" s="37"/>
      <c r="G1889" s="37"/>
      <c r="H1889" s="37"/>
      <c r="I1889" s="37"/>
      <c r="J1889" s="37"/>
      <c r="K1889" s="37"/>
      <c r="L1889" s="37"/>
      <c r="M1889" s="37"/>
      <c r="N1889" s="37"/>
      <c r="O1889" s="37"/>
      <c r="P1889" s="37"/>
      <c r="Q1889" s="37"/>
      <c r="R1889" s="37"/>
    </row>
    <row r="1890" spans="1:18" x14ac:dyDescent="0.2">
      <c r="A1890" s="38"/>
      <c r="B1890" s="39"/>
      <c r="C1890" s="37"/>
      <c r="D1890" s="37"/>
      <c r="E1890" s="37"/>
      <c r="F1890" s="37"/>
      <c r="G1890" s="37"/>
      <c r="H1890" s="37"/>
      <c r="I1890" s="37"/>
      <c r="J1890" s="37"/>
      <c r="K1890" s="37"/>
      <c r="L1890" s="37"/>
      <c r="M1890" s="37"/>
      <c r="N1890" s="37"/>
      <c r="O1890" s="37"/>
      <c r="P1890" s="37"/>
      <c r="Q1890" s="37"/>
      <c r="R1890" s="37"/>
    </row>
    <row r="1891" spans="1:18" x14ac:dyDescent="0.2">
      <c r="A1891" s="38"/>
      <c r="B1891" s="39"/>
      <c r="C1891" s="37"/>
      <c r="D1891" s="37"/>
      <c r="E1891" s="37"/>
      <c r="F1891" s="37"/>
      <c r="G1891" s="37"/>
      <c r="H1891" s="37"/>
      <c r="I1891" s="37"/>
      <c r="J1891" s="37"/>
      <c r="K1891" s="37"/>
      <c r="L1891" s="37"/>
      <c r="M1891" s="37"/>
      <c r="N1891" s="37"/>
      <c r="O1891" s="37"/>
      <c r="P1891" s="37"/>
      <c r="Q1891" s="37"/>
      <c r="R1891" s="37"/>
    </row>
    <row r="1892" spans="1:18" x14ac:dyDescent="0.2">
      <c r="A1892" s="38"/>
      <c r="B1892" s="39"/>
      <c r="C1892" s="37"/>
      <c r="D1892" s="37"/>
      <c r="E1892" s="37"/>
      <c r="F1892" s="37"/>
      <c r="G1892" s="37"/>
      <c r="H1892" s="37"/>
      <c r="I1892" s="37"/>
      <c r="J1892" s="37"/>
      <c r="K1892" s="37"/>
      <c r="L1892" s="37"/>
      <c r="M1892" s="37"/>
      <c r="N1892" s="37"/>
      <c r="O1892" s="37"/>
      <c r="P1892" s="37"/>
      <c r="Q1892" s="37"/>
      <c r="R1892" s="37"/>
    </row>
    <row r="1893" spans="1:18" x14ac:dyDescent="0.2">
      <c r="A1893" s="38"/>
      <c r="B1893" s="39"/>
      <c r="C1893" s="37"/>
      <c r="D1893" s="37"/>
      <c r="E1893" s="37"/>
      <c r="F1893" s="37"/>
      <c r="G1893" s="37"/>
      <c r="H1893" s="37"/>
      <c r="I1893" s="37"/>
      <c r="J1893" s="37"/>
      <c r="K1893" s="37"/>
      <c r="L1893" s="37"/>
      <c r="M1893" s="37"/>
      <c r="N1893" s="37"/>
      <c r="O1893" s="37"/>
      <c r="P1893" s="37"/>
      <c r="Q1893" s="37"/>
      <c r="R1893" s="37"/>
    </row>
    <row r="1894" spans="1:18" x14ac:dyDescent="0.2">
      <c r="A1894" s="38"/>
      <c r="B1894" s="39"/>
      <c r="C1894" s="37"/>
      <c r="D1894" s="37"/>
      <c r="E1894" s="37"/>
      <c r="F1894" s="37"/>
      <c r="G1894" s="37"/>
      <c r="H1894" s="37"/>
      <c r="I1894" s="37"/>
      <c r="J1894" s="37"/>
      <c r="K1894" s="37"/>
      <c r="L1894" s="37"/>
      <c r="M1894" s="37"/>
      <c r="N1894" s="37"/>
      <c r="O1894" s="37"/>
      <c r="P1894" s="37"/>
      <c r="Q1894" s="37"/>
      <c r="R1894" s="37"/>
    </row>
    <row r="1895" spans="1:18" x14ac:dyDescent="0.2">
      <c r="A1895" s="38"/>
      <c r="B1895" s="39"/>
      <c r="C1895" s="37"/>
      <c r="D1895" s="37"/>
      <c r="E1895" s="37"/>
      <c r="F1895" s="37"/>
      <c r="G1895" s="37"/>
      <c r="H1895" s="37"/>
      <c r="I1895" s="37"/>
      <c r="J1895" s="37"/>
      <c r="K1895" s="37"/>
      <c r="L1895" s="37"/>
      <c r="M1895" s="37"/>
      <c r="N1895" s="37"/>
      <c r="O1895" s="37"/>
      <c r="P1895" s="37"/>
      <c r="Q1895" s="37"/>
      <c r="R1895" s="37"/>
    </row>
    <row r="1896" spans="1:18" x14ac:dyDescent="0.2">
      <c r="A1896" s="38"/>
      <c r="B1896" s="39"/>
      <c r="C1896" s="37"/>
      <c r="D1896" s="37"/>
      <c r="E1896" s="37"/>
      <c r="F1896" s="37"/>
      <c r="G1896" s="37"/>
      <c r="H1896" s="37"/>
      <c r="I1896" s="37"/>
      <c r="J1896" s="37"/>
      <c r="K1896" s="37"/>
      <c r="L1896" s="37"/>
      <c r="M1896" s="37"/>
      <c r="N1896" s="37"/>
      <c r="O1896" s="37"/>
      <c r="P1896" s="37"/>
      <c r="Q1896" s="37"/>
      <c r="R1896" s="37"/>
    </row>
    <row r="1897" spans="1:18" x14ac:dyDescent="0.2">
      <c r="A1897" s="38"/>
      <c r="B1897" s="39"/>
      <c r="C1897" s="37"/>
      <c r="D1897" s="37"/>
      <c r="E1897" s="37"/>
      <c r="F1897" s="37"/>
      <c r="G1897" s="37"/>
      <c r="H1897" s="37"/>
      <c r="I1897" s="37"/>
      <c r="J1897" s="37"/>
      <c r="K1897" s="37"/>
      <c r="L1897" s="37"/>
      <c r="M1897" s="37"/>
      <c r="N1897" s="37"/>
      <c r="O1897" s="37"/>
      <c r="P1897" s="37"/>
      <c r="Q1897" s="37"/>
      <c r="R1897" s="37"/>
    </row>
    <row r="1898" spans="1:18" x14ac:dyDescent="0.2">
      <c r="A1898" s="38"/>
      <c r="B1898" s="39"/>
      <c r="C1898" s="37"/>
      <c r="D1898" s="37"/>
      <c r="E1898" s="37"/>
      <c r="F1898" s="37"/>
      <c r="G1898" s="37"/>
      <c r="H1898" s="37"/>
      <c r="I1898" s="37"/>
      <c r="J1898" s="37"/>
      <c r="K1898" s="37"/>
      <c r="L1898" s="37"/>
      <c r="M1898" s="37"/>
      <c r="N1898" s="37"/>
      <c r="O1898" s="37"/>
      <c r="P1898" s="37"/>
      <c r="Q1898" s="37"/>
      <c r="R1898" s="37"/>
    </row>
    <row r="1899" spans="1:18" x14ac:dyDescent="0.2">
      <c r="A1899" s="38"/>
      <c r="B1899" s="39"/>
      <c r="C1899" s="37"/>
      <c r="D1899" s="37"/>
      <c r="E1899" s="37"/>
      <c r="F1899" s="37"/>
      <c r="G1899" s="37"/>
      <c r="H1899" s="37"/>
      <c r="I1899" s="37"/>
      <c r="J1899" s="37"/>
      <c r="K1899" s="37"/>
      <c r="L1899" s="37"/>
      <c r="M1899" s="37"/>
      <c r="N1899" s="37"/>
      <c r="O1899" s="37"/>
      <c r="P1899" s="37"/>
      <c r="Q1899" s="37"/>
      <c r="R1899" s="37"/>
    </row>
    <row r="1900" spans="1:18" x14ac:dyDescent="0.2">
      <c r="A1900" s="38"/>
      <c r="B1900" s="39"/>
      <c r="C1900" s="37"/>
      <c r="D1900" s="37"/>
      <c r="E1900" s="37"/>
      <c r="F1900" s="37"/>
      <c r="G1900" s="37"/>
      <c r="H1900" s="37"/>
      <c r="I1900" s="37"/>
      <c r="J1900" s="37"/>
      <c r="K1900" s="37"/>
      <c r="L1900" s="37"/>
      <c r="M1900" s="37"/>
      <c r="N1900" s="37"/>
      <c r="O1900" s="37"/>
      <c r="P1900" s="37"/>
      <c r="Q1900" s="37"/>
      <c r="R1900" s="37"/>
    </row>
    <row r="1901" spans="1:18" x14ac:dyDescent="0.2">
      <c r="A1901" s="38"/>
      <c r="B1901" s="39"/>
      <c r="C1901" s="37"/>
      <c r="D1901" s="37"/>
      <c r="E1901" s="37"/>
      <c r="F1901" s="37"/>
      <c r="G1901" s="37"/>
      <c r="H1901" s="37"/>
      <c r="I1901" s="37"/>
      <c r="J1901" s="37"/>
      <c r="K1901" s="37"/>
      <c r="L1901" s="37"/>
      <c r="M1901" s="37"/>
      <c r="N1901" s="37"/>
      <c r="O1901" s="37"/>
      <c r="P1901" s="37"/>
      <c r="Q1901" s="37"/>
      <c r="R1901" s="37"/>
    </row>
    <row r="1902" spans="1:18" x14ac:dyDescent="0.2">
      <c r="A1902" s="38"/>
      <c r="B1902" s="39"/>
      <c r="C1902" s="37"/>
      <c r="D1902" s="37"/>
      <c r="E1902" s="37"/>
      <c r="F1902" s="37"/>
      <c r="G1902" s="37"/>
      <c r="H1902" s="37"/>
      <c r="I1902" s="37"/>
      <c r="J1902" s="37"/>
      <c r="K1902" s="37"/>
      <c r="L1902" s="37"/>
      <c r="M1902" s="37"/>
      <c r="N1902" s="37"/>
      <c r="O1902" s="37"/>
      <c r="P1902" s="37"/>
      <c r="Q1902" s="37"/>
      <c r="R1902" s="37"/>
    </row>
    <row r="1903" spans="1:18" x14ac:dyDescent="0.2">
      <c r="A1903" s="38"/>
      <c r="B1903" s="39"/>
      <c r="C1903" s="37"/>
      <c r="D1903" s="37"/>
      <c r="E1903" s="37"/>
      <c r="F1903" s="37"/>
      <c r="G1903" s="37"/>
      <c r="H1903" s="37"/>
      <c r="I1903" s="37"/>
      <c r="J1903" s="37"/>
      <c r="K1903" s="37"/>
      <c r="L1903" s="37"/>
      <c r="M1903" s="37"/>
      <c r="N1903" s="37"/>
      <c r="O1903" s="37"/>
      <c r="P1903" s="37"/>
      <c r="Q1903" s="37"/>
      <c r="R1903" s="37"/>
    </row>
    <row r="1904" spans="1:18" x14ac:dyDescent="0.2">
      <c r="A1904" s="38"/>
      <c r="B1904" s="39"/>
      <c r="C1904" s="37"/>
      <c r="D1904" s="37"/>
      <c r="E1904" s="37"/>
      <c r="F1904" s="37"/>
      <c r="G1904" s="37"/>
      <c r="H1904" s="37"/>
      <c r="I1904" s="37"/>
      <c r="J1904" s="37"/>
      <c r="K1904" s="37"/>
      <c r="L1904" s="37"/>
      <c r="M1904" s="37"/>
      <c r="N1904" s="37"/>
      <c r="O1904" s="37"/>
      <c r="P1904" s="37"/>
      <c r="Q1904" s="37"/>
      <c r="R1904" s="37"/>
    </row>
    <row r="1905" spans="1:18" x14ac:dyDescent="0.2">
      <c r="A1905" s="38"/>
      <c r="B1905" s="39"/>
      <c r="C1905" s="37"/>
      <c r="D1905" s="37"/>
      <c r="E1905" s="37"/>
      <c r="F1905" s="37"/>
      <c r="G1905" s="37"/>
      <c r="H1905" s="37"/>
      <c r="I1905" s="37"/>
      <c r="J1905" s="37"/>
      <c r="K1905" s="37"/>
      <c r="L1905" s="37"/>
      <c r="M1905" s="37"/>
      <c r="N1905" s="37"/>
      <c r="O1905" s="37"/>
      <c r="P1905" s="37"/>
      <c r="Q1905" s="37"/>
      <c r="R1905" s="37"/>
    </row>
    <row r="1906" spans="1:18" x14ac:dyDescent="0.2">
      <c r="A1906" s="38"/>
      <c r="B1906" s="39"/>
      <c r="C1906" s="37"/>
      <c r="D1906" s="37"/>
      <c r="E1906" s="37"/>
      <c r="F1906" s="37"/>
      <c r="G1906" s="37"/>
      <c r="H1906" s="37"/>
      <c r="I1906" s="37"/>
      <c r="J1906" s="37"/>
      <c r="K1906" s="37"/>
      <c r="L1906" s="37"/>
      <c r="M1906" s="37"/>
      <c r="N1906" s="37"/>
      <c r="O1906" s="37"/>
      <c r="P1906" s="37"/>
      <c r="Q1906" s="37"/>
      <c r="R1906" s="37"/>
    </row>
    <row r="1907" spans="1:18" x14ac:dyDescent="0.2">
      <c r="A1907" s="38"/>
      <c r="B1907" s="39"/>
      <c r="C1907" s="37"/>
      <c r="D1907" s="37"/>
      <c r="E1907" s="37"/>
      <c r="F1907" s="37"/>
      <c r="G1907" s="37"/>
      <c r="H1907" s="37"/>
      <c r="I1907" s="37"/>
      <c r="J1907" s="37"/>
      <c r="K1907" s="37"/>
      <c r="L1907" s="37"/>
      <c r="M1907" s="37"/>
      <c r="N1907" s="37"/>
      <c r="O1907" s="37"/>
      <c r="P1907" s="37"/>
      <c r="Q1907" s="37"/>
      <c r="R1907" s="37"/>
    </row>
    <row r="1908" spans="1:18" x14ac:dyDescent="0.2">
      <c r="A1908" s="38"/>
      <c r="B1908" s="39"/>
      <c r="C1908" s="37"/>
      <c r="D1908" s="37"/>
      <c r="E1908" s="37"/>
      <c r="F1908" s="37"/>
      <c r="G1908" s="37"/>
      <c r="H1908" s="37"/>
      <c r="I1908" s="37"/>
      <c r="J1908" s="37"/>
      <c r="K1908" s="37"/>
      <c r="L1908" s="37"/>
      <c r="M1908" s="37"/>
      <c r="N1908" s="37"/>
      <c r="O1908" s="37"/>
      <c r="P1908" s="37"/>
      <c r="Q1908" s="37"/>
      <c r="R1908" s="37"/>
    </row>
    <row r="1909" spans="1:18" x14ac:dyDescent="0.2">
      <c r="A1909" s="38"/>
      <c r="B1909" s="39"/>
      <c r="C1909" s="37"/>
      <c r="D1909" s="37"/>
      <c r="E1909" s="37"/>
      <c r="F1909" s="37"/>
      <c r="G1909" s="37"/>
      <c r="H1909" s="37"/>
      <c r="I1909" s="37"/>
      <c r="J1909" s="37"/>
      <c r="K1909" s="37"/>
      <c r="L1909" s="37"/>
      <c r="M1909" s="37"/>
      <c r="N1909" s="37"/>
      <c r="O1909" s="37"/>
      <c r="P1909" s="37"/>
      <c r="Q1909" s="37"/>
      <c r="R1909" s="37"/>
    </row>
    <row r="1910" spans="1:18" x14ac:dyDescent="0.2">
      <c r="A1910" s="38"/>
      <c r="B1910" s="39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7"/>
      <c r="N1910" s="37"/>
      <c r="O1910" s="37"/>
      <c r="P1910" s="37"/>
      <c r="Q1910" s="37"/>
      <c r="R1910" s="37"/>
    </row>
    <row r="1911" spans="1:18" x14ac:dyDescent="0.2">
      <c r="A1911" s="38"/>
      <c r="B1911" s="39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7"/>
      <c r="N1911" s="37"/>
      <c r="O1911" s="37"/>
      <c r="P1911" s="37"/>
      <c r="Q1911" s="37"/>
      <c r="R1911" s="37"/>
    </row>
    <row r="1912" spans="1:18" x14ac:dyDescent="0.2">
      <c r="A1912" s="38"/>
      <c r="B1912" s="39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7"/>
      <c r="N1912" s="37"/>
      <c r="O1912" s="37"/>
      <c r="P1912" s="37"/>
      <c r="Q1912" s="37"/>
      <c r="R1912" s="37"/>
    </row>
    <row r="1913" spans="1:18" x14ac:dyDescent="0.2">
      <c r="A1913" s="38"/>
      <c r="B1913" s="39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7"/>
      <c r="N1913" s="37"/>
      <c r="O1913" s="37"/>
      <c r="P1913" s="37"/>
      <c r="Q1913" s="37"/>
      <c r="R1913" s="37"/>
    </row>
    <row r="1914" spans="1:18" x14ac:dyDescent="0.2">
      <c r="A1914" s="38"/>
      <c r="B1914" s="39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7"/>
      <c r="N1914" s="37"/>
      <c r="O1914" s="37"/>
      <c r="P1914" s="37"/>
      <c r="Q1914" s="37"/>
      <c r="R1914" s="37"/>
    </row>
    <row r="1915" spans="1:18" x14ac:dyDescent="0.2">
      <c r="A1915" s="38"/>
      <c r="B1915" s="39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7"/>
      <c r="N1915" s="37"/>
      <c r="O1915" s="37"/>
      <c r="P1915" s="37"/>
      <c r="Q1915" s="37"/>
      <c r="R1915" s="37"/>
    </row>
    <row r="1916" spans="1:18" x14ac:dyDescent="0.2">
      <c r="A1916" s="38"/>
      <c r="B1916" s="39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7"/>
      <c r="N1916" s="37"/>
      <c r="O1916" s="37"/>
      <c r="P1916" s="37"/>
      <c r="Q1916" s="37"/>
      <c r="R1916" s="37"/>
    </row>
    <row r="1917" spans="1:18" x14ac:dyDescent="0.2">
      <c r="A1917" s="38"/>
      <c r="B1917" s="39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7"/>
      <c r="N1917" s="37"/>
      <c r="O1917" s="37"/>
      <c r="P1917" s="37"/>
      <c r="Q1917" s="37"/>
      <c r="R1917" s="37"/>
    </row>
    <row r="1918" spans="1:18" x14ac:dyDescent="0.2">
      <c r="A1918" s="38"/>
      <c r="B1918" s="39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7"/>
      <c r="N1918" s="37"/>
      <c r="O1918" s="37"/>
      <c r="P1918" s="37"/>
      <c r="Q1918" s="37"/>
      <c r="R1918" s="37"/>
    </row>
    <row r="1919" spans="1:18" x14ac:dyDescent="0.2">
      <c r="A1919" s="38"/>
      <c r="B1919" s="39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7"/>
      <c r="N1919" s="37"/>
      <c r="O1919" s="37"/>
      <c r="P1919" s="37"/>
      <c r="Q1919" s="37"/>
      <c r="R1919" s="37"/>
    </row>
    <row r="1920" spans="1:18" x14ac:dyDescent="0.2">
      <c r="A1920" s="38"/>
      <c r="B1920" s="39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7"/>
      <c r="N1920" s="37"/>
      <c r="O1920" s="37"/>
      <c r="P1920" s="37"/>
      <c r="Q1920" s="37"/>
      <c r="R1920" s="37"/>
    </row>
    <row r="1921" spans="1:18" x14ac:dyDescent="0.2">
      <c r="A1921" s="38"/>
      <c r="B1921" s="39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7"/>
      <c r="N1921" s="37"/>
      <c r="O1921" s="37"/>
      <c r="P1921" s="37"/>
      <c r="Q1921" s="37"/>
      <c r="R1921" s="37"/>
    </row>
    <row r="1922" spans="1:18" x14ac:dyDescent="0.2">
      <c r="A1922" s="38"/>
      <c r="B1922" s="39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7"/>
      <c r="N1922" s="37"/>
      <c r="O1922" s="37"/>
      <c r="P1922" s="37"/>
      <c r="Q1922" s="37"/>
      <c r="R1922" s="37"/>
    </row>
    <row r="1923" spans="1:18" x14ac:dyDescent="0.2">
      <c r="A1923" s="38"/>
      <c r="B1923" s="39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7"/>
      <c r="N1923" s="37"/>
      <c r="O1923" s="37"/>
      <c r="P1923" s="37"/>
      <c r="Q1923" s="37"/>
      <c r="R1923" s="37"/>
    </row>
    <row r="1924" spans="1:18" x14ac:dyDescent="0.2">
      <c r="A1924" s="38"/>
      <c r="B1924" s="39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7"/>
      <c r="N1924" s="37"/>
      <c r="O1924" s="37"/>
      <c r="P1924" s="37"/>
      <c r="Q1924" s="37"/>
      <c r="R1924" s="37"/>
    </row>
    <row r="1925" spans="1:18" x14ac:dyDescent="0.2">
      <c r="A1925" s="38"/>
      <c r="B1925" s="39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7"/>
      <c r="N1925" s="37"/>
      <c r="O1925" s="37"/>
      <c r="P1925" s="37"/>
      <c r="Q1925" s="37"/>
      <c r="R1925" s="37"/>
    </row>
    <row r="1926" spans="1:18" x14ac:dyDescent="0.2">
      <c r="A1926" s="38"/>
      <c r="B1926" s="39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7"/>
      <c r="N1926" s="37"/>
      <c r="O1926" s="37"/>
      <c r="P1926" s="37"/>
      <c r="Q1926" s="37"/>
      <c r="R1926" s="37"/>
    </row>
    <row r="1927" spans="1:18" x14ac:dyDescent="0.2">
      <c r="A1927" s="38"/>
      <c r="B1927" s="39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7"/>
      <c r="N1927" s="37"/>
      <c r="O1927" s="37"/>
      <c r="P1927" s="37"/>
      <c r="Q1927" s="37"/>
      <c r="R1927" s="37"/>
    </row>
    <row r="1928" spans="1:18" x14ac:dyDescent="0.2">
      <c r="A1928" s="38"/>
      <c r="B1928" s="39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7"/>
      <c r="N1928" s="37"/>
      <c r="O1928" s="37"/>
      <c r="P1928" s="37"/>
      <c r="Q1928" s="37"/>
      <c r="R1928" s="37"/>
    </row>
    <row r="1929" spans="1:18" x14ac:dyDescent="0.2">
      <c r="A1929" s="38"/>
      <c r="B1929" s="39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7"/>
      <c r="N1929" s="37"/>
      <c r="O1929" s="37"/>
      <c r="P1929" s="37"/>
      <c r="Q1929" s="37"/>
      <c r="R1929" s="37"/>
    </row>
    <row r="1930" spans="1:18" x14ac:dyDescent="0.2">
      <c r="A1930" s="38"/>
      <c r="B1930" s="39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7"/>
      <c r="N1930" s="37"/>
      <c r="O1930" s="37"/>
      <c r="P1930" s="37"/>
      <c r="Q1930" s="37"/>
      <c r="R1930" s="37"/>
    </row>
    <row r="1931" spans="1:18" x14ac:dyDescent="0.2">
      <c r="A1931" s="38"/>
      <c r="B1931" s="39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7"/>
      <c r="N1931" s="37"/>
      <c r="O1931" s="37"/>
      <c r="P1931" s="37"/>
      <c r="Q1931" s="37"/>
      <c r="R1931" s="37"/>
    </row>
    <row r="1932" spans="1:18" x14ac:dyDescent="0.2">
      <c r="A1932" s="38"/>
      <c r="B1932" s="39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7"/>
      <c r="N1932" s="37"/>
      <c r="O1932" s="37"/>
      <c r="P1932" s="37"/>
      <c r="Q1932" s="37"/>
      <c r="R1932" s="37"/>
    </row>
    <row r="1933" spans="1:18" x14ac:dyDescent="0.2">
      <c r="A1933" s="38"/>
      <c r="B1933" s="39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7"/>
      <c r="N1933" s="37"/>
      <c r="O1933" s="37"/>
      <c r="P1933" s="37"/>
      <c r="Q1933" s="37"/>
      <c r="R1933" s="37"/>
    </row>
    <row r="1934" spans="1:18" x14ac:dyDescent="0.2">
      <c r="A1934" s="38"/>
      <c r="B1934" s="39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7"/>
      <c r="N1934" s="37"/>
      <c r="O1934" s="37"/>
      <c r="P1934" s="37"/>
      <c r="Q1934" s="37"/>
      <c r="R1934" s="37"/>
    </row>
    <row r="1935" spans="1:18" x14ac:dyDescent="0.2">
      <c r="A1935" s="38"/>
      <c r="B1935" s="39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7"/>
      <c r="N1935" s="37"/>
      <c r="O1935" s="37"/>
      <c r="P1935" s="37"/>
      <c r="Q1935" s="37"/>
      <c r="R1935" s="37"/>
    </row>
    <row r="1936" spans="1:18" x14ac:dyDescent="0.2">
      <c r="A1936" s="38"/>
      <c r="B1936" s="39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7"/>
      <c r="N1936" s="37"/>
      <c r="O1936" s="37"/>
      <c r="P1936" s="37"/>
      <c r="Q1936" s="37"/>
      <c r="R1936" s="37"/>
    </row>
    <row r="1937" spans="1:18" x14ac:dyDescent="0.2">
      <c r="A1937" s="38"/>
      <c r="B1937" s="39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7"/>
      <c r="N1937" s="37"/>
      <c r="O1937" s="37"/>
      <c r="P1937" s="37"/>
      <c r="Q1937" s="37"/>
      <c r="R1937" s="37"/>
    </row>
    <row r="1938" spans="1:18" x14ac:dyDescent="0.2">
      <c r="A1938" s="38"/>
      <c r="B1938" s="39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7"/>
      <c r="N1938" s="37"/>
      <c r="O1938" s="37"/>
      <c r="P1938" s="37"/>
      <c r="Q1938" s="37"/>
      <c r="R1938" s="37"/>
    </row>
    <row r="1939" spans="1:18" x14ac:dyDescent="0.2">
      <c r="A1939" s="38"/>
      <c r="B1939" s="39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7"/>
      <c r="N1939" s="37"/>
      <c r="O1939" s="37"/>
      <c r="P1939" s="37"/>
      <c r="Q1939" s="37"/>
      <c r="R1939" s="37"/>
    </row>
    <row r="1940" spans="1:18" x14ac:dyDescent="0.2">
      <c r="A1940" s="38"/>
      <c r="B1940" s="39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7"/>
      <c r="N1940" s="37"/>
      <c r="O1940" s="37"/>
      <c r="P1940" s="37"/>
      <c r="Q1940" s="37"/>
      <c r="R1940" s="37"/>
    </row>
    <row r="1941" spans="1:18" x14ac:dyDescent="0.2">
      <c r="A1941" s="38"/>
      <c r="B1941" s="39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7"/>
      <c r="N1941" s="37"/>
      <c r="O1941" s="37"/>
      <c r="P1941" s="37"/>
      <c r="Q1941" s="37"/>
      <c r="R1941" s="37"/>
    </row>
    <row r="1942" spans="1:18" x14ac:dyDescent="0.2">
      <c r="A1942" s="38"/>
      <c r="B1942" s="39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7"/>
      <c r="N1942" s="37"/>
      <c r="O1942" s="37"/>
      <c r="P1942" s="37"/>
      <c r="Q1942" s="37"/>
      <c r="R1942" s="37"/>
    </row>
    <row r="1943" spans="1:18" x14ac:dyDescent="0.2">
      <c r="A1943" s="38"/>
      <c r="B1943" s="39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7"/>
      <c r="N1943" s="37"/>
      <c r="O1943" s="37"/>
      <c r="P1943" s="37"/>
      <c r="Q1943" s="37"/>
      <c r="R1943" s="37"/>
    </row>
    <row r="1944" spans="1:18" x14ac:dyDescent="0.2">
      <c r="A1944" s="38"/>
      <c r="B1944" s="39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7"/>
      <c r="N1944" s="37"/>
      <c r="O1944" s="37"/>
      <c r="P1944" s="37"/>
      <c r="Q1944" s="37"/>
      <c r="R1944" s="37"/>
    </row>
    <row r="1945" spans="1:18" x14ac:dyDescent="0.2">
      <c r="A1945" s="38"/>
      <c r="B1945" s="39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7"/>
      <c r="N1945" s="37"/>
      <c r="O1945" s="37"/>
      <c r="P1945" s="37"/>
      <c r="Q1945" s="37"/>
      <c r="R1945" s="37"/>
    </row>
    <row r="1946" spans="1:18" x14ac:dyDescent="0.2">
      <c r="A1946" s="38"/>
      <c r="B1946" s="39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7"/>
      <c r="N1946" s="37"/>
      <c r="O1946" s="37"/>
      <c r="P1946" s="37"/>
      <c r="Q1946" s="37"/>
      <c r="R1946" s="37"/>
    </row>
    <row r="1947" spans="1:18" x14ac:dyDescent="0.2">
      <c r="A1947" s="38"/>
      <c r="B1947" s="39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7"/>
      <c r="N1947" s="37"/>
      <c r="O1947" s="37"/>
      <c r="P1947" s="37"/>
      <c r="Q1947" s="37"/>
      <c r="R1947" s="37"/>
    </row>
    <row r="1948" spans="1:18" x14ac:dyDescent="0.2">
      <c r="A1948" s="38"/>
      <c r="B1948" s="39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7"/>
      <c r="N1948" s="37"/>
      <c r="O1948" s="37"/>
      <c r="P1948" s="37"/>
      <c r="Q1948" s="37"/>
      <c r="R1948" s="37"/>
    </row>
    <row r="1949" spans="1:18" x14ac:dyDescent="0.2">
      <c r="A1949" s="38"/>
      <c r="B1949" s="39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7"/>
      <c r="N1949" s="37"/>
      <c r="O1949" s="37"/>
      <c r="P1949" s="37"/>
      <c r="Q1949" s="37"/>
      <c r="R1949" s="37"/>
    </row>
    <row r="1950" spans="1:18" x14ac:dyDescent="0.2">
      <c r="A1950" s="38"/>
      <c r="B1950" s="39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7"/>
      <c r="N1950" s="37"/>
      <c r="O1950" s="37"/>
      <c r="P1950" s="37"/>
      <c r="Q1950" s="37"/>
      <c r="R1950" s="37"/>
    </row>
    <row r="1951" spans="1:18" x14ac:dyDescent="0.2">
      <c r="A1951" s="38"/>
      <c r="B1951" s="39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7"/>
      <c r="N1951" s="37"/>
      <c r="O1951" s="37"/>
      <c r="P1951" s="37"/>
      <c r="Q1951" s="37"/>
      <c r="R1951" s="37"/>
    </row>
    <row r="1952" spans="1:18" x14ac:dyDescent="0.2">
      <c r="A1952" s="38"/>
      <c r="B1952" s="39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7"/>
      <c r="N1952" s="37"/>
      <c r="O1952" s="37"/>
      <c r="P1952" s="37"/>
      <c r="Q1952" s="37"/>
      <c r="R1952" s="37"/>
    </row>
    <row r="1953" spans="1:18" x14ac:dyDescent="0.2">
      <c r="A1953" s="38"/>
      <c r="B1953" s="39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7"/>
      <c r="N1953" s="37"/>
      <c r="O1953" s="37"/>
      <c r="P1953" s="37"/>
      <c r="Q1953" s="37"/>
      <c r="R1953" s="37"/>
    </row>
    <row r="1954" spans="1:18" x14ac:dyDescent="0.2">
      <c r="A1954" s="38"/>
      <c r="B1954" s="39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7"/>
      <c r="N1954" s="37"/>
      <c r="O1954" s="37"/>
      <c r="P1954" s="37"/>
      <c r="Q1954" s="37"/>
      <c r="R1954" s="37"/>
    </row>
    <row r="1955" spans="1:18" x14ac:dyDescent="0.2">
      <c r="A1955" s="38"/>
      <c r="B1955" s="39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7"/>
      <c r="N1955" s="37"/>
      <c r="O1955" s="37"/>
      <c r="P1955" s="37"/>
      <c r="Q1955" s="37"/>
      <c r="R1955" s="37"/>
    </row>
    <row r="1956" spans="1:18" x14ac:dyDescent="0.2">
      <c r="A1956" s="38"/>
      <c r="B1956" s="39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7"/>
      <c r="N1956" s="37"/>
      <c r="O1956" s="37"/>
      <c r="P1956" s="37"/>
      <c r="Q1956" s="37"/>
      <c r="R1956" s="37"/>
    </row>
    <row r="1957" spans="1:18" x14ac:dyDescent="0.2">
      <c r="A1957" s="38"/>
      <c r="B1957" s="39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7"/>
      <c r="N1957" s="37"/>
      <c r="O1957" s="37"/>
      <c r="P1957" s="37"/>
      <c r="Q1957" s="37"/>
      <c r="R1957" s="37"/>
    </row>
    <row r="1958" spans="1:18" x14ac:dyDescent="0.2">
      <c r="A1958" s="38"/>
      <c r="B1958" s="39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7"/>
      <c r="N1958" s="37"/>
      <c r="O1958" s="37"/>
      <c r="P1958" s="37"/>
      <c r="Q1958" s="37"/>
      <c r="R1958" s="37"/>
    </row>
    <row r="1959" spans="1:18" x14ac:dyDescent="0.2">
      <c r="A1959" s="38"/>
      <c r="B1959" s="39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7"/>
      <c r="N1959" s="37"/>
      <c r="O1959" s="37"/>
      <c r="P1959" s="37"/>
      <c r="Q1959" s="37"/>
      <c r="R1959" s="37"/>
    </row>
    <row r="1960" spans="1:18" x14ac:dyDescent="0.2">
      <c r="A1960" s="38"/>
      <c r="B1960" s="39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7"/>
      <c r="N1960" s="37"/>
      <c r="O1960" s="37"/>
      <c r="P1960" s="37"/>
      <c r="Q1960" s="37"/>
      <c r="R1960" s="37"/>
    </row>
    <row r="1961" spans="1:18" x14ac:dyDescent="0.2">
      <c r="A1961" s="38"/>
      <c r="B1961" s="39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7"/>
      <c r="N1961" s="37"/>
      <c r="O1961" s="37"/>
      <c r="P1961" s="37"/>
      <c r="Q1961" s="37"/>
      <c r="R1961" s="37"/>
    </row>
    <row r="1962" spans="1:18" x14ac:dyDescent="0.2">
      <c r="A1962" s="38"/>
      <c r="B1962" s="39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7"/>
      <c r="N1962" s="37"/>
      <c r="O1962" s="37"/>
      <c r="P1962" s="37"/>
      <c r="Q1962" s="37"/>
      <c r="R1962" s="37"/>
    </row>
    <row r="1963" spans="1:18" x14ac:dyDescent="0.2">
      <c r="A1963" s="38"/>
      <c r="B1963" s="39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7"/>
      <c r="N1963" s="37"/>
      <c r="O1963" s="37"/>
      <c r="P1963" s="37"/>
      <c r="Q1963" s="37"/>
      <c r="R1963" s="37"/>
    </row>
    <row r="1964" spans="1:18" x14ac:dyDescent="0.2">
      <c r="A1964" s="38"/>
      <c r="B1964" s="39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7"/>
      <c r="N1964" s="37"/>
      <c r="O1964" s="37"/>
      <c r="P1964" s="37"/>
      <c r="Q1964" s="37"/>
      <c r="R1964" s="37"/>
    </row>
    <row r="1965" spans="1:18" x14ac:dyDescent="0.2">
      <c r="A1965" s="38"/>
      <c r="B1965" s="39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7"/>
      <c r="N1965" s="37"/>
      <c r="O1965" s="37"/>
      <c r="P1965" s="37"/>
      <c r="Q1965" s="37"/>
      <c r="R1965" s="37"/>
    </row>
    <row r="1966" spans="1:18" x14ac:dyDescent="0.2">
      <c r="A1966" s="38"/>
      <c r="B1966" s="39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7"/>
      <c r="N1966" s="37"/>
      <c r="O1966" s="37"/>
      <c r="P1966" s="37"/>
      <c r="Q1966" s="37"/>
      <c r="R1966" s="37"/>
    </row>
    <row r="1967" spans="1:18" x14ac:dyDescent="0.2">
      <c r="A1967" s="38"/>
      <c r="B1967" s="39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7"/>
      <c r="N1967" s="37"/>
      <c r="O1967" s="37"/>
      <c r="P1967" s="37"/>
      <c r="Q1967" s="37"/>
      <c r="R1967" s="37"/>
    </row>
    <row r="1968" spans="1:18" x14ac:dyDescent="0.2">
      <c r="A1968" s="38"/>
      <c r="B1968" s="39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7"/>
      <c r="N1968" s="37"/>
      <c r="O1968" s="37"/>
      <c r="P1968" s="37"/>
      <c r="Q1968" s="37"/>
      <c r="R1968" s="37"/>
    </row>
    <row r="1969" spans="1:18" x14ac:dyDescent="0.2">
      <c r="A1969" s="38"/>
      <c r="B1969" s="39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7"/>
      <c r="N1969" s="37"/>
      <c r="O1969" s="37"/>
      <c r="P1969" s="37"/>
      <c r="Q1969" s="37"/>
      <c r="R1969" s="37"/>
    </row>
    <row r="1970" spans="1:18" x14ac:dyDescent="0.2">
      <c r="A1970" s="38"/>
      <c r="B1970" s="39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7"/>
      <c r="N1970" s="37"/>
      <c r="O1970" s="37"/>
      <c r="P1970" s="37"/>
      <c r="Q1970" s="37"/>
      <c r="R1970" s="37"/>
    </row>
    <row r="1971" spans="1:18" x14ac:dyDescent="0.2">
      <c r="A1971" s="38"/>
      <c r="B1971" s="39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7"/>
      <c r="N1971" s="37"/>
      <c r="O1971" s="37"/>
      <c r="P1971" s="37"/>
      <c r="Q1971" s="37"/>
      <c r="R1971" s="37"/>
    </row>
    <row r="1972" spans="1:18" x14ac:dyDescent="0.2">
      <c r="A1972" s="38"/>
      <c r="B1972" s="39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7"/>
      <c r="N1972" s="37"/>
      <c r="O1972" s="37"/>
      <c r="P1972" s="37"/>
      <c r="Q1972" s="37"/>
      <c r="R1972" s="37"/>
    </row>
    <row r="1973" spans="1:18" x14ac:dyDescent="0.2">
      <c r="A1973" s="38"/>
      <c r="B1973" s="39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7"/>
      <c r="N1973" s="37"/>
      <c r="O1973" s="37"/>
      <c r="P1973" s="37"/>
      <c r="Q1973" s="37"/>
      <c r="R1973" s="37"/>
    </row>
    <row r="1974" spans="1:18" x14ac:dyDescent="0.2">
      <c r="A1974" s="38"/>
      <c r="B1974" s="39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7"/>
      <c r="N1974" s="37"/>
      <c r="O1974" s="37"/>
      <c r="P1974" s="37"/>
      <c r="Q1974" s="37"/>
      <c r="R1974" s="37"/>
    </row>
    <row r="1975" spans="1:18" x14ac:dyDescent="0.2">
      <c r="A1975" s="38"/>
      <c r="B1975" s="39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7"/>
      <c r="N1975" s="37"/>
      <c r="O1975" s="37"/>
      <c r="P1975" s="37"/>
      <c r="Q1975" s="37"/>
      <c r="R1975" s="37"/>
    </row>
    <row r="1976" spans="1:18" x14ac:dyDescent="0.2">
      <c r="A1976" s="38"/>
      <c r="B1976" s="39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7"/>
      <c r="N1976" s="37"/>
      <c r="O1976" s="37"/>
      <c r="P1976" s="37"/>
      <c r="Q1976" s="37"/>
      <c r="R1976" s="37"/>
    </row>
    <row r="1977" spans="1:18" x14ac:dyDescent="0.2">
      <c r="A1977" s="38"/>
      <c r="B1977" s="39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7"/>
      <c r="N1977" s="37"/>
      <c r="O1977" s="37"/>
      <c r="P1977" s="37"/>
      <c r="Q1977" s="37"/>
      <c r="R1977" s="37"/>
    </row>
    <row r="1978" spans="1:18" x14ac:dyDescent="0.2">
      <c r="A1978" s="38"/>
      <c r="B1978" s="39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7"/>
      <c r="N1978" s="37"/>
      <c r="O1978" s="37"/>
      <c r="P1978" s="37"/>
      <c r="Q1978" s="37"/>
      <c r="R1978" s="37"/>
    </row>
    <row r="1979" spans="1:18" x14ac:dyDescent="0.2">
      <c r="A1979" s="38"/>
      <c r="B1979" s="39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7"/>
      <c r="N1979" s="37"/>
      <c r="O1979" s="37"/>
      <c r="P1979" s="37"/>
      <c r="Q1979" s="37"/>
      <c r="R1979" s="37"/>
    </row>
    <row r="1980" spans="1:18" x14ac:dyDescent="0.2">
      <c r="A1980" s="38"/>
      <c r="B1980" s="39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7"/>
      <c r="N1980" s="37"/>
      <c r="O1980" s="37"/>
      <c r="P1980" s="37"/>
      <c r="Q1980" s="37"/>
      <c r="R1980" s="37"/>
    </row>
    <row r="1981" spans="1:18" x14ac:dyDescent="0.2">
      <c r="A1981" s="38"/>
      <c r="B1981" s="39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7"/>
      <c r="N1981" s="37"/>
      <c r="O1981" s="37"/>
      <c r="P1981" s="37"/>
      <c r="Q1981" s="37"/>
      <c r="R1981" s="37"/>
    </row>
    <row r="1982" spans="1:18" x14ac:dyDescent="0.2">
      <c r="A1982" s="38"/>
      <c r="B1982" s="39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7"/>
      <c r="N1982" s="37"/>
      <c r="O1982" s="37"/>
      <c r="P1982" s="37"/>
      <c r="Q1982" s="37"/>
      <c r="R1982" s="37"/>
    </row>
    <row r="1983" spans="1:18" x14ac:dyDescent="0.2">
      <c r="A1983" s="38"/>
      <c r="B1983" s="39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7"/>
      <c r="N1983" s="37"/>
      <c r="O1983" s="37"/>
      <c r="P1983" s="37"/>
      <c r="Q1983" s="37"/>
      <c r="R1983" s="37"/>
    </row>
    <row r="1984" spans="1:18" x14ac:dyDescent="0.2">
      <c r="A1984" s="38"/>
      <c r="B1984" s="39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7"/>
      <c r="N1984" s="37"/>
      <c r="O1984" s="37"/>
      <c r="P1984" s="37"/>
      <c r="Q1984" s="37"/>
      <c r="R1984" s="37"/>
    </row>
    <row r="1985" spans="1:18" x14ac:dyDescent="0.2">
      <c r="A1985" s="38"/>
      <c r="B1985" s="39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7"/>
      <c r="N1985" s="37"/>
      <c r="O1985" s="37"/>
      <c r="P1985" s="37"/>
      <c r="Q1985" s="37"/>
      <c r="R1985" s="37"/>
    </row>
    <row r="1986" spans="1:18" x14ac:dyDescent="0.2">
      <c r="A1986" s="38"/>
      <c r="B1986" s="39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7"/>
      <c r="N1986" s="37"/>
      <c r="O1986" s="37"/>
      <c r="P1986" s="37"/>
      <c r="Q1986" s="37"/>
      <c r="R1986" s="37"/>
    </row>
    <row r="1987" spans="1:18" x14ac:dyDescent="0.2">
      <c r="A1987" s="38"/>
      <c r="B1987" s="39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7"/>
      <c r="N1987" s="37"/>
      <c r="O1987" s="37"/>
      <c r="P1987" s="37"/>
      <c r="Q1987" s="37"/>
      <c r="R1987" s="37"/>
    </row>
    <row r="1988" spans="1:18" x14ac:dyDescent="0.2">
      <c r="A1988" s="38"/>
      <c r="B1988" s="39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7"/>
      <c r="N1988" s="37"/>
      <c r="O1988" s="37"/>
      <c r="P1988" s="37"/>
      <c r="Q1988" s="37"/>
      <c r="R1988" s="37"/>
    </row>
    <row r="1989" spans="1:18" x14ac:dyDescent="0.2">
      <c r="A1989" s="38"/>
      <c r="B1989" s="39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7"/>
      <c r="N1989" s="37"/>
      <c r="O1989" s="37"/>
      <c r="P1989" s="37"/>
      <c r="Q1989" s="37"/>
      <c r="R1989" s="37"/>
    </row>
    <row r="1990" spans="1:18" x14ac:dyDescent="0.2">
      <c r="A1990" s="38"/>
      <c r="B1990" s="39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7"/>
      <c r="N1990" s="37"/>
      <c r="O1990" s="37"/>
      <c r="P1990" s="37"/>
      <c r="Q1990" s="37"/>
      <c r="R1990" s="37"/>
    </row>
    <row r="1991" spans="1:18" x14ac:dyDescent="0.2">
      <c r="A1991" s="38"/>
      <c r="B1991" s="39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7"/>
      <c r="N1991" s="37"/>
      <c r="O1991" s="37"/>
      <c r="P1991" s="37"/>
      <c r="Q1991" s="37"/>
      <c r="R1991" s="37"/>
    </row>
    <row r="1992" spans="1:18" x14ac:dyDescent="0.2">
      <c r="A1992" s="38"/>
      <c r="B1992" s="39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7"/>
      <c r="N1992" s="37"/>
      <c r="O1992" s="37"/>
      <c r="P1992" s="37"/>
      <c r="Q1992" s="37"/>
      <c r="R1992" s="37"/>
    </row>
    <row r="1993" spans="1:18" x14ac:dyDescent="0.2">
      <c r="A1993" s="38"/>
      <c r="B1993" s="39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7"/>
      <c r="N1993" s="37"/>
      <c r="O1993" s="37"/>
      <c r="P1993" s="37"/>
      <c r="Q1993" s="37"/>
      <c r="R1993" s="37"/>
    </row>
    <row r="1994" spans="1:18" x14ac:dyDescent="0.2">
      <c r="A1994" s="38"/>
      <c r="B1994" s="39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7"/>
      <c r="N1994" s="37"/>
      <c r="O1994" s="37"/>
      <c r="P1994" s="37"/>
      <c r="Q1994" s="37"/>
      <c r="R1994" s="37"/>
    </row>
    <row r="1995" spans="1:18" x14ac:dyDescent="0.2">
      <c r="A1995" s="38"/>
      <c r="B1995" s="39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7"/>
      <c r="N1995" s="37"/>
      <c r="O1995" s="37"/>
      <c r="P1995" s="37"/>
      <c r="Q1995" s="37"/>
      <c r="R1995" s="37"/>
    </row>
    <row r="1996" spans="1:18" x14ac:dyDescent="0.2">
      <c r="A1996" s="38"/>
      <c r="B1996" s="39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7"/>
      <c r="N1996" s="37"/>
      <c r="O1996" s="37"/>
      <c r="P1996" s="37"/>
      <c r="Q1996" s="37"/>
      <c r="R1996" s="37"/>
    </row>
    <row r="1997" spans="1:18" x14ac:dyDescent="0.2">
      <c r="A1997" s="38"/>
      <c r="B1997" s="39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7"/>
      <c r="N1997" s="37"/>
      <c r="O1997" s="37"/>
      <c r="P1997" s="37"/>
      <c r="Q1997" s="37"/>
      <c r="R1997" s="37"/>
    </row>
    <row r="1998" spans="1:18" x14ac:dyDescent="0.2">
      <c r="A1998" s="38"/>
      <c r="B1998" s="39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7"/>
      <c r="N1998" s="37"/>
      <c r="O1998" s="37"/>
      <c r="P1998" s="37"/>
      <c r="Q1998" s="37"/>
      <c r="R1998" s="37"/>
    </row>
    <row r="1999" spans="1:18" x14ac:dyDescent="0.2">
      <c r="A1999" s="38"/>
      <c r="B1999" s="39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7"/>
      <c r="N1999" s="37"/>
      <c r="O1999" s="37"/>
      <c r="P1999" s="37"/>
      <c r="Q1999" s="37"/>
      <c r="R1999" s="37"/>
    </row>
    <row r="2000" spans="1:18" x14ac:dyDescent="0.2">
      <c r="A2000" s="38"/>
      <c r="B2000" s="39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7"/>
      <c r="N2000" s="37"/>
      <c r="O2000" s="37"/>
      <c r="P2000" s="37"/>
      <c r="Q2000" s="37"/>
      <c r="R2000" s="37"/>
    </row>
    <row r="2001" spans="1:18" x14ac:dyDescent="0.2">
      <c r="A2001" s="38"/>
      <c r="B2001" s="39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7"/>
      <c r="N2001" s="37"/>
      <c r="O2001" s="37"/>
      <c r="P2001" s="37"/>
      <c r="Q2001" s="37"/>
      <c r="R2001" s="37"/>
    </row>
    <row r="2002" spans="1:18" x14ac:dyDescent="0.2">
      <c r="A2002" s="38"/>
      <c r="B2002" s="39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7"/>
      <c r="N2002" s="37"/>
      <c r="O2002" s="37"/>
      <c r="P2002" s="37"/>
      <c r="Q2002" s="37"/>
      <c r="R2002" s="37"/>
    </row>
    <row r="2003" spans="1:18" x14ac:dyDescent="0.2">
      <c r="A2003" s="38"/>
      <c r="B2003" s="39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7"/>
      <c r="N2003" s="37"/>
      <c r="O2003" s="37"/>
      <c r="P2003" s="37"/>
      <c r="Q2003" s="37"/>
      <c r="R2003" s="37"/>
    </row>
    <row r="2004" spans="1:18" x14ac:dyDescent="0.2">
      <c r="A2004" s="38"/>
      <c r="B2004" s="39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7"/>
      <c r="N2004" s="37"/>
      <c r="O2004" s="37"/>
      <c r="P2004" s="37"/>
      <c r="Q2004" s="37"/>
      <c r="R2004" s="37"/>
    </row>
    <row r="2005" spans="1:18" x14ac:dyDescent="0.2">
      <c r="A2005" s="38"/>
      <c r="B2005" s="39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7"/>
      <c r="N2005" s="37"/>
      <c r="O2005" s="37"/>
      <c r="P2005" s="37"/>
      <c r="Q2005" s="37"/>
      <c r="R2005" s="37"/>
    </row>
    <row r="2006" spans="1:18" x14ac:dyDescent="0.2">
      <c r="A2006" s="38"/>
      <c r="B2006" s="39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7"/>
      <c r="N2006" s="37"/>
      <c r="O2006" s="37"/>
      <c r="P2006" s="37"/>
      <c r="Q2006" s="37"/>
      <c r="R2006" s="37"/>
    </row>
    <row r="2007" spans="1:18" x14ac:dyDescent="0.2">
      <c r="A2007" s="38"/>
      <c r="B2007" s="39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7"/>
      <c r="N2007" s="37"/>
      <c r="O2007" s="37"/>
      <c r="P2007" s="37"/>
      <c r="Q2007" s="37"/>
      <c r="R2007" s="37"/>
    </row>
    <row r="2008" spans="1:18" x14ac:dyDescent="0.2">
      <c r="A2008" s="38"/>
      <c r="B2008" s="39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7"/>
      <c r="N2008" s="37"/>
      <c r="O2008" s="37"/>
      <c r="P2008" s="37"/>
      <c r="Q2008" s="37"/>
      <c r="R2008" s="37"/>
    </row>
    <row r="2009" spans="1:18" x14ac:dyDescent="0.2">
      <c r="A2009" s="38"/>
      <c r="B2009" s="39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7"/>
      <c r="N2009" s="37"/>
      <c r="O2009" s="37"/>
      <c r="P2009" s="37"/>
      <c r="Q2009" s="37"/>
      <c r="R2009" s="37"/>
    </row>
    <row r="2010" spans="1:18" x14ac:dyDescent="0.2">
      <c r="A2010" s="38"/>
      <c r="B2010" s="39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7"/>
      <c r="N2010" s="37"/>
      <c r="O2010" s="37"/>
      <c r="P2010" s="37"/>
      <c r="Q2010" s="37"/>
      <c r="R2010" s="37"/>
    </row>
    <row r="2011" spans="1:18" x14ac:dyDescent="0.2">
      <c r="A2011" s="38"/>
      <c r="B2011" s="39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7"/>
      <c r="N2011" s="37"/>
      <c r="O2011" s="37"/>
      <c r="P2011" s="37"/>
      <c r="Q2011" s="37"/>
      <c r="R2011" s="37"/>
    </row>
    <row r="2012" spans="1:18" x14ac:dyDescent="0.2">
      <c r="A2012" s="38"/>
      <c r="B2012" s="39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7"/>
      <c r="N2012" s="37"/>
      <c r="O2012" s="37"/>
      <c r="P2012" s="37"/>
      <c r="Q2012" s="37"/>
      <c r="R2012" s="37"/>
    </row>
    <row r="2013" spans="1:18" x14ac:dyDescent="0.2">
      <c r="A2013" s="38"/>
      <c r="B2013" s="39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7"/>
      <c r="N2013" s="37"/>
      <c r="O2013" s="37"/>
      <c r="P2013" s="37"/>
      <c r="Q2013" s="37"/>
      <c r="R2013" s="37"/>
    </row>
    <row r="2014" spans="1:18" x14ac:dyDescent="0.2">
      <c r="A2014" s="38"/>
      <c r="B2014" s="39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7"/>
      <c r="N2014" s="37"/>
      <c r="O2014" s="37"/>
      <c r="P2014" s="37"/>
      <c r="Q2014" s="37"/>
      <c r="R2014" s="37"/>
    </row>
    <row r="2015" spans="1:18" x14ac:dyDescent="0.2">
      <c r="A2015" s="38"/>
      <c r="B2015" s="39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7"/>
      <c r="N2015" s="37"/>
      <c r="O2015" s="37"/>
      <c r="P2015" s="37"/>
      <c r="Q2015" s="37"/>
      <c r="R2015" s="37"/>
    </row>
    <row r="2016" spans="1:18" x14ac:dyDescent="0.2">
      <c r="A2016" s="38"/>
      <c r="B2016" s="39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7"/>
      <c r="N2016" s="37"/>
      <c r="O2016" s="37"/>
      <c r="P2016" s="37"/>
      <c r="Q2016" s="37"/>
      <c r="R2016" s="37"/>
    </row>
    <row r="2017" spans="1:18" x14ac:dyDescent="0.2">
      <c r="A2017" s="38"/>
      <c r="B2017" s="39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7"/>
      <c r="N2017" s="37"/>
      <c r="O2017" s="37"/>
      <c r="P2017" s="37"/>
      <c r="Q2017" s="37"/>
      <c r="R2017" s="37"/>
    </row>
    <row r="2018" spans="1:18" x14ac:dyDescent="0.2">
      <c r="A2018" s="38"/>
      <c r="B2018" s="39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7"/>
      <c r="N2018" s="37"/>
      <c r="O2018" s="37"/>
      <c r="P2018" s="37"/>
      <c r="Q2018" s="37"/>
      <c r="R2018" s="37"/>
    </row>
    <row r="2019" spans="1:18" x14ac:dyDescent="0.2">
      <c r="A2019" s="38"/>
      <c r="B2019" s="39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7"/>
      <c r="N2019" s="37"/>
      <c r="O2019" s="37"/>
      <c r="P2019" s="37"/>
      <c r="Q2019" s="37"/>
      <c r="R2019" s="37"/>
    </row>
    <row r="2020" spans="1:18" x14ac:dyDescent="0.2">
      <c r="A2020" s="38"/>
      <c r="B2020" s="39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7"/>
      <c r="N2020" s="37"/>
      <c r="O2020" s="37"/>
      <c r="P2020" s="37"/>
      <c r="Q2020" s="37"/>
      <c r="R2020" s="37"/>
    </row>
    <row r="2021" spans="1:18" x14ac:dyDescent="0.2">
      <c r="A2021" s="38"/>
      <c r="B2021" s="39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7"/>
      <c r="N2021" s="37"/>
      <c r="O2021" s="37"/>
      <c r="P2021" s="37"/>
      <c r="Q2021" s="37"/>
      <c r="R2021" s="37"/>
    </row>
    <row r="2022" spans="1:18" x14ac:dyDescent="0.2">
      <c r="A2022" s="38"/>
      <c r="B2022" s="39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7"/>
      <c r="N2022" s="37"/>
      <c r="O2022" s="37"/>
      <c r="P2022" s="37"/>
      <c r="Q2022" s="37"/>
      <c r="R2022" s="37"/>
    </row>
    <row r="2023" spans="1:18" x14ac:dyDescent="0.2">
      <c r="A2023" s="38"/>
      <c r="B2023" s="39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7"/>
      <c r="N2023" s="37"/>
      <c r="O2023" s="37"/>
      <c r="P2023" s="37"/>
      <c r="Q2023" s="37"/>
      <c r="R2023" s="37"/>
    </row>
    <row r="2024" spans="1:18" x14ac:dyDescent="0.2">
      <c r="A2024" s="38"/>
      <c r="B2024" s="39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7"/>
      <c r="N2024" s="37"/>
      <c r="O2024" s="37"/>
      <c r="P2024" s="37"/>
      <c r="Q2024" s="37"/>
      <c r="R2024" s="37"/>
    </row>
    <row r="2025" spans="1:18" x14ac:dyDescent="0.2">
      <c r="A2025" s="38"/>
      <c r="B2025" s="39"/>
      <c r="C2025" s="37"/>
      <c r="D2025" s="37"/>
      <c r="E2025" s="37"/>
      <c r="F2025" s="37"/>
      <c r="G2025" s="37"/>
      <c r="H2025" s="37"/>
      <c r="I2025" s="37"/>
      <c r="J2025" s="37"/>
      <c r="K2025" s="37"/>
      <c r="L2025" s="37"/>
      <c r="M2025" s="37"/>
      <c r="N2025" s="37"/>
      <c r="O2025" s="37"/>
      <c r="P2025" s="37"/>
      <c r="Q2025" s="37"/>
      <c r="R2025" s="37"/>
    </row>
    <row r="2026" spans="1:18" x14ac:dyDescent="0.2">
      <c r="A2026" s="38"/>
      <c r="B2026" s="39"/>
      <c r="C2026" s="37"/>
      <c r="D2026" s="37"/>
      <c r="E2026" s="37"/>
      <c r="F2026" s="37"/>
      <c r="G2026" s="37"/>
      <c r="H2026" s="37"/>
      <c r="I2026" s="37"/>
      <c r="J2026" s="37"/>
      <c r="K2026" s="37"/>
      <c r="L2026" s="37"/>
      <c r="M2026" s="37"/>
      <c r="N2026" s="37"/>
      <c r="O2026" s="37"/>
      <c r="P2026" s="37"/>
      <c r="Q2026" s="37"/>
      <c r="R2026" s="37"/>
    </row>
    <row r="2027" spans="1:18" x14ac:dyDescent="0.2">
      <c r="A2027" s="38"/>
      <c r="B2027" s="39"/>
      <c r="C2027" s="37"/>
      <c r="D2027" s="37"/>
      <c r="E2027" s="37"/>
      <c r="F2027" s="37"/>
      <c r="G2027" s="37"/>
      <c r="H2027" s="37"/>
      <c r="I2027" s="37"/>
      <c r="J2027" s="37"/>
      <c r="K2027" s="37"/>
      <c r="L2027" s="37"/>
      <c r="M2027" s="37"/>
      <c r="N2027" s="37"/>
      <c r="O2027" s="37"/>
      <c r="P2027" s="37"/>
      <c r="Q2027" s="37"/>
      <c r="R2027" s="37"/>
    </row>
    <row r="2028" spans="1:18" x14ac:dyDescent="0.2">
      <c r="A2028" s="38"/>
      <c r="B2028" s="39"/>
      <c r="C2028" s="37"/>
      <c r="D2028" s="37"/>
      <c r="E2028" s="37"/>
      <c r="F2028" s="37"/>
      <c r="G2028" s="37"/>
      <c r="H2028" s="37"/>
      <c r="I2028" s="37"/>
      <c r="J2028" s="37"/>
      <c r="K2028" s="37"/>
      <c r="L2028" s="37"/>
      <c r="M2028" s="37"/>
      <c r="N2028" s="37"/>
      <c r="O2028" s="37"/>
      <c r="P2028" s="37"/>
      <c r="Q2028" s="37"/>
      <c r="R2028" s="37"/>
    </row>
    <row r="2029" spans="1:18" x14ac:dyDescent="0.2">
      <c r="A2029" s="38"/>
      <c r="B2029" s="39"/>
      <c r="C2029" s="37"/>
      <c r="D2029" s="37"/>
      <c r="E2029" s="37"/>
      <c r="F2029" s="37"/>
      <c r="G2029" s="37"/>
      <c r="H2029" s="37"/>
      <c r="I2029" s="37"/>
      <c r="J2029" s="37"/>
      <c r="K2029" s="37"/>
      <c r="L2029" s="37"/>
      <c r="M2029" s="37"/>
      <c r="N2029" s="37"/>
      <c r="O2029" s="37"/>
      <c r="P2029" s="37"/>
      <c r="Q2029" s="37"/>
      <c r="R2029" s="37"/>
    </row>
    <row r="2030" spans="1:18" x14ac:dyDescent="0.2">
      <c r="A2030" s="38"/>
      <c r="B2030" s="39"/>
      <c r="C2030" s="37"/>
      <c r="D2030" s="37"/>
      <c r="E2030" s="37"/>
      <c r="F2030" s="37"/>
      <c r="G2030" s="37"/>
      <c r="H2030" s="37"/>
      <c r="I2030" s="37"/>
      <c r="J2030" s="37"/>
      <c r="K2030" s="37"/>
      <c r="L2030" s="37"/>
      <c r="M2030" s="37"/>
      <c r="N2030" s="37"/>
      <c r="O2030" s="37"/>
      <c r="P2030" s="37"/>
      <c r="Q2030" s="37"/>
      <c r="R2030" s="37"/>
    </row>
    <row r="2031" spans="1:18" x14ac:dyDescent="0.2">
      <c r="A2031" s="38"/>
      <c r="B2031" s="39"/>
      <c r="C2031" s="37"/>
      <c r="D2031" s="37"/>
      <c r="E2031" s="37"/>
      <c r="F2031" s="37"/>
      <c r="G2031" s="37"/>
      <c r="H2031" s="37"/>
      <c r="I2031" s="37"/>
      <c r="J2031" s="37"/>
      <c r="K2031" s="37"/>
      <c r="L2031" s="37"/>
      <c r="M2031" s="37"/>
      <c r="N2031" s="37"/>
      <c r="O2031" s="37"/>
      <c r="P2031" s="37"/>
      <c r="Q2031" s="37"/>
      <c r="R2031" s="37"/>
    </row>
    <row r="2032" spans="1:18" x14ac:dyDescent="0.2">
      <c r="A2032" s="38"/>
      <c r="B2032" s="39"/>
      <c r="C2032" s="37"/>
      <c r="D2032" s="37"/>
      <c r="E2032" s="37"/>
      <c r="F2032" s="37"/>
      <c r="G2032" s="37"/>
      <c r="H2032" s="37"/>
      <c r="I2032" s="37"/>
      <c r="J2032" s="37"/>
      <c r="K2032" s="37"/>
      <c r="L2032" s="37"/>
      <c r="M2032" s="37"/>
      <c r="N2032" s="37"/>
      <c r="O2032" s="37"/>
      <c r="P2032" s="37"/>
      <c r="Q2032" s="37"/>
      <c r="R2032" s="37"/>
    </row>
    <row r="2033" spans="1:18" x14ac:dyDescent="0.2">
      <c r="A2033" s="38"/>
      <c r="B2033" s="39"/>
      <c r="C2033" s="37"/>
      <c r="D2033" s="37"/>
      <c r="E2033" s="37"/>
      <c r="F2033" s="37"/>
      <c r="G2033" s="37"/>
      <c r="H2033" s="37"/>
      <c r="I2033" s="37"/>
      <c r="J2033" s="37"/>
      <c r="K2033" s="37"/>
      <c r="L2033" s="37"/>
      <c r="M2033" s="37"/>
      <c r="N2033" s="37"/>
      <c r="O2033" s="37"/>
      <c r="P2033" s="37"/>
      <c r="Q2033" s="37"/>
      <c r="R2033" s="37"/>
    </row>
    <row r="2034" spans="1:18" x14ac:dyDescent="0.2">
      <c r="A2034" s="38"/>
      <c r="B2034" s="39"/>
      <c r="C2034" s="37"/>
      <c r="D2034" s="37"/>
      <c r="E2034" s="37"/>
      <c r="F2034" s="37"/>
      <c r="G2034" s="37"/>
      <c r="H2034" s="37"/>
      <c r="I2034" s="37"/>
      <c r="J2034" s="37"/>
      <c r="K2034" s="37"/>
      <c r="L2034" s="37"/>
      <c r="M2034" s="37"/>
      <c r="N2034" s="37"/>
      <c r="O2034" s="37"/>
      <c r="P2034" s="37"/>
      <c r="Q2034" s="37"/>
      <c r="R2034" s="37"/>
    </row>
    <row r="2035" spans="1:18" x14ac:dyDescent="0.2">
      <c r="A2035" s="38"/>
      <c r="B2035" s="39"/>
      <c r="C2035" s="37"/>
      <c r="D2035" s="37"/>
      <c r="E2035" s="37"/>
      <c r="F2035" s="37"/>
      <c r="G2035" s="37"/>
      <c r="H2035" s="37"/>
      <c r="I2035" s="37"/>
      <c r="J2035" s="37"/>
      <c r="K2035" s="37"/>
      <c r="L2035" s="37"/>
      <c r="M2035" s="37"/>
      <c r="N2035" s="37"/>
      <c r="O2035" s="37"/>
      <c r="P2035" s="37"/>
      <c r="Q2035" s="37"/>
      <c r="R2035" s="37"/>
    </row>
    <row r="2036" spans="1:18" x14ac:dyDescent="0.2">
      <c r="A2036" s="38"/>
      <c r="B2036" s="39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7"/>
      <c r="N2036" s="37"/>
      <c r="O2036" s="37"/>
      <c r="P2036" s="37"/>
      <c r="Q2036" s="37"/>
      <c r="R2036" s="37"/>
    </row>
    <row r="2037" spans="1:18" x14ac:dyDescent="0.2">
      <c r="A2037" s="38"/>
      <c r="B2037" s="39"/>
      <c r="C2037" s="37"/>
      <c r="D2037" s="37"/>
      <c r="E2037" s="37"/>
      <c r="F2037" s="37"/>
      <c r="G2037" s="37"/>
      <c r="H2037" s="37"/>
      <c r="I2037" s="37"/>
      <c r="J2037" s="37"/>
      <c r="K2037" s="37"/>
      <c r="L2037" s="37"/>
      <c r="M2037" s="37"/>
      <c r="N2037" s="37"/>
      <c r="O2037" s="37"/>
      <c r="P2037" s="37"/>
      <c r="Q2037" s="37"/>
      <c r="R2037" s="37"/>
    </row>
    <row r="2038" spans="1:18" x14ac:dyDescent="0.2">
      <c r="A2038" s="38"/>
      <c r="B2038" s="39"/>
      <c r="C2038" s="37"/>
      <c r="D2038" s="37"/>
      <c r="E2038" s="37"/>
      <c r="F2038" s="37"/>
      <c r="G2038" s="37"/>
      <c r="H2038" s="37"/>
      <c r="I2038" s="37"/>
      <c r="J2038" s="37"/>
      <c r="K2038" s="37"/>
      <c r="L2038" s="37"/>
      <c r="M2038" s="37"/>
      <c r="N2038" s="37"/>
      <c r="O2038" s="37"/>
      <c r="P2038" s="37"/>
      <c r="Q2038" s="37"/>
      <c r="R2038" s="37"/>
    </row>
    <row r="2039" spans="1:18" x14ac:dyDescent="0.2">
      <c r="A2039" s="38"/>
      <c r="B2039" s="39"/>
      <c r="C2039" s="37"/>
      <c r="D2039" s="37"/>
      <c r="E2039" s="37"/>
      <c r="F2039" s="37"/>
      <c r="G2039" s="37"/>
      <c r="H2039" s="37"/>
      <c r="I2039" s="37"/>
      <c r="J2039" s="37"/>
      <c r="K2039" s="37"/>
      <c r="L2039" s="37"/>
      <c r="M2039" s="37"/>
      <c r="N2039" s="37"/>
      <c r="O2039" s="37"/>
      <c r="P2039" s="37"/>
      <c r="Q2039" s="37"/>
      <c r="R2039" s="37"/>
    </row>
    <row r="2040" spans="1:18" x14ac:dyDescent="0.2">
      <c r="A2040" s="38"/>
      <c r="B2040" s="39"/>
      <c r="C2040" s="37"/>
      <c r="D2040" s="37"/>
      <c r="E2040" s="37"/>
      <c r="F2040" s="37"/>
      <c r="G2040" s="37"/>
      <c r="H2040" s="37"/>
      <c r="I2040" s="37"/>
      <c r="J2040" s="37"/>
      <c r="K2040" s="37"/>
      <c r="L2040" s="37"/>
      <c r="M2040" s="37"/>
      <c r="N2040" s="37"/>
      <c r="O2040" s="37"/>
      <c r="P2040" s="37"/>
      <c r="Q2040" s="37"/>
      <c r="R2040" s="37"/>
    </row>
    <row r="2041" spans="1:18" x14ac:dyDescent="0.2">
      <c r="A2041" s="38"/>
      <c r="B2041" s="39"/>
      <c r="C2041" s="37"/>
      <c r="D2041" s="37"/>
      <c r="E2041" s="37"/>
      <c r="F2041" s="37"/>
      <c r="G2041" s="37"/>
      <c r="H2041" s="37"/>
      <c r="I2041" s="37"/>
      <c r="J2041" s="37"/>
      <c r="K2041" s="37"/>
      <c r="L2041" s="37"/>
      <c r="M2041" s="37"/>
      <c r="N2041" s="37"/>
      <c r="O2041" s="37"/>
      <c r="P2041" s="37"/>
      <c r="Q2041" s="37"/>
      <c r="R2041" s="37"/>
    </row>
    <row r="2042" spans="1:18" x14ac:dyDescent="0.2">
      <c r="A2042" s="38"/>
      <c r="B2042" s="39"/>
      <c r="C2042" s="37"/>
      <c r="D2042" s="37"/>
      <c r="E2042" s="37"/>
      <c r="F2042" s="37"/>
      <c r="G2042" s="37"/>
      <c r="H2042" s="37"/>
      <c r="I2042" s="37"/>
      <c r="J2042" s="37"/>
      <c r="K2042" s="37"/>
      <c r="L2042" s="37"/>
      <c r="M2042" s="37"/>
      <c r="N2042" s="37"/>
      <c r="O2042" s="37"/>
      <c r="P2042" s="37"/>
      <c r="Q2042" s="37"/>
      <c r="R2042" s="37"/>
    </row>
    <row r="2043" spans="1:18" x14ac:dyDescent="0.2">
      <c r="A2043" s="38"/>
      <c r="B2043" s="39"/>
      <c r="C2043" s="37"/>
      <c r="D2043" s="37"/>
      <c r="E2043" s="37"/>
      <c r="F2043" s="37"/>
      <c r="G2043" s="37"/>
      <c r="H2043" s="37"/>
      <c r="I2043" s="37"/>
      <c r="J2043" s="37"/>
      <c r="K2043" s="37"/>
      <c r="L2043" s="37"/>
      <c r="M2043" s="37"/>
      <c r="N2043" s="37"/>
      <c r="O2043" s="37"/>
      <c r="P2043" s="37"/>
      <c r="Q2043" s="37"/>
      <c r="R2043" s="37"/>
    </row>
    <row r="2044" spans="1:18" x14ac:dyDescent="0.2">
      <c r="A2044" s="38"/>
      <c r="B2044" s="39"/>
      <c r="C2044" s="37"/>
      <c r="D2044" s="37"/>
      <c r="E2044" s="37"/>
      <c r="F2044" s="37"/>
      <c r="G2044" s="37"/>
      <c r="H2044" s="37"/>
      <c r="I2044" s="37"/>
      <c r="J2044" s="37"/>
      <c r="K2044" s="37"/>
      <c r="L2044" s="37"/>
      <c r="M2044" s="37"/>
      <c r="N2044" s="37"/>
      <c r="O2044" s="37"/>
      <c r="P2044" s="37"/>
      <c r="Q2044" s="37"/>
      <c r="R2044" s="37"/>
    </row>
    <row r="2045" spans="1:18" x14ac:dyDescent="0.2">
      <c r="A2045" s="38"/>
      <c r="B2045" s="39"/>
      <c r="C2045" s="37"/>
      <c r="D2045" s="37"/>
      <c r="E2045" s="37"/>
      <c r="F2045" s="37"/>
      <c r="G2045" s="37"/>
      <c r="H2045" s="37"/>
      <c r="I2045" s="37"/>
      <c r="J2045" s="37"/>
      <c r="K2045" s="37"/>
      <c r="L2045" s="37"/>
      <c r="M2045" s="37"/>
      <c r="N2045" s="37"/>
      <c r="O2045" s="37"/>
      <c r="P2045" s="37"/>
      <c r="Q2045" s="37"/>
      <c r="R2045" s="37"/>
    </row>
    <row r="2046" spans="1:18" x14ac:dyDescent="0.2">
      <c r="A2046" s="38"/>
      <c r="B2046" s="39"/>
      <c r="C2046" s="37"/>
      <c r="D2046" s="37"/>
      <c r="E2046" s="37"/>
      <c r="F2046" s="37"/>
      <c r="G2046" s="37"/>
      <c r="H2046" s="37"/>
      <c r="I2046" s="37"/>
      <c r="J2046" s="37"/>
      <c r="K2046" s="37"/>
      <c r="L2046" s="37"/>
      <c r="M2046" s="37"/>
      <c r="N2046" s="37"/>
      <c r="O2046" s="37"/>
      <c r="P2046" s="37"/>
      <c r="Q2046" s="37"/>
      <c r="R2046" s="37"/>
    </row>
    <row r="2047" spans="1:18" x14ac:dyDescent="0.2">
      <c r="A2047" s="38"/>
      <c r="B2047" s="39"/>
      <c r="C2047" s="37"/>
      <c r="D2047" s="37"/>
      <c r="E2047" s="37"/>
      <c r="F2047" s="37"/>
      <c r="G2047" s="37"/>
      <c r="H2047" s="37"/>
      <c r="I2047" s="37"/>
      <c r="J2047" s="37"/>
      <c r="K2047" s="37"/>
      <c r="L2047" s="37"/>
      <c r="M2047" s="37"/>
      <c r="N2047" s="37"/>
      <c r="O2047" s="37"/>
      <c r="P2047" s="37"/>
      <c r="Q2047" s="37"/>
      <c r="R2047" s="37"/>
    </row>
    <row r="2048" spans="1:18" x14ac:dyDescent="0.2">
      <c r="A2048" s="38"/>
      <c r="B2048" s="39"/>
      <c r="C2048" s="37"/>
      <c r="D2048" s="37"/>
      <c r="E2048" s="37"/>
      <c r="F2048" s="37"/>
      <c r="G2048" s="37"/>
      <c r="H2048" s="37"/>
      <c r="I2048" s="37"/>
      <c r="J2048" s="37"/>
      <c r="K2048" s="37"/>
      <c r="L2048" s="37"/>
      <c r="M2048" s="37"/>
      <c r="N2048" s="37"/>
      <c r="O2048" s="37"/>
      <c r="P2048" s="37"/>
      <c r="Q2048" s="37"/>
      <c r="R2048" s="37"/>
    </row>
    <row r="2049" spans="1:18" x14ac:dyDescent="0.2">
      <c r="A2049" s="38"/>
      <c r="B2049" s="39"/>
      <c r="C2049" s="37"/>
      <c r="D2049" s="37"/>
      <c r="E2049" s="37"/>
      <c r="F2049" s="37"/>
      <c r="G2049" s="37"/>
      <c r="H2049" s="37"/>
      <c r="I2049" s="37"/>
      <c r="J2049" s="37"/>
      <c r="K2049" s="37"/>
      <c r="L2049" s="37"/>
      <c r="M2049" s="37"/>
      <c r="N2049" s="37"/>
      <c r="O2049" s="37"/>
      <c r="P2049" s="37"/>
      <c r="Q2049" s="37"/>
      <c r="R2049" s="37"/>
    </row>
    <row r="2050" spans="1:18" x14ac:dyDescent="0.2">
      <c r="A2050" s="38"/>
      <c r="B2050" s="39"/>
      <c r="C2050" s="37"/>
      <c r="D2050" s="37"/>
      <c r="E2050" s="37"/>
      <c r="F2050" s="37"/>
      <c r="G2050" s="37"/>
      <c r="H2050" s="37"/>
      <c r="I2050" s="37"/>
      <c r="J2050" s="37"/>
      <c r="K2050" s="37"/>
      <c r="L2050" s="37"/>
      <c r="M2050" s="37"/>
      <c r="N2050" s="37"/>
      <c r="O2050" s="37"/>
      <c r="P2050" s="37"/>
      <c r="Q2050" s="37"/>
      <c r="R2050" s="37"/>
    </row>
    <row r="2051" spans="1:18" x14ac:dyDescent="0.2">
      <c r="A2051" s="38"/>
      <c r="B2051" s="39"/>
      <c r="C2051" s="37"/>
      <c r="D2051" s="37"/>
      <c r="E2051" s="37"/>
      <c r="F2051" s="37"/>
      <c r="G2051" s="37"/>
      <c r="H2051" s="37"/>
      <c r="I2051" s="37"/>
      <c r="J2051" s="37"/>
      <c r="K2051" s="37"/>
      <c r="L2051" s="37"/>
      <c r="M2051" s="37"/>
      <c r="N2051" s="37"/>
      <c r="O2051" s="37"/>
      <c r="P2051" s="37"/>
      <c r="Q2051" s="37"/>
      <c r="R2051" s="37"/>
    </row>
    <row r="2052" spans="1:18" x14ac:dyDescent="0.2">
      <c r="A2052" s="38"/>
      <c r="B2052" s="39"/>
      <c r="C2052" s="37"/>
      <c r="D2052" s="37"/>
      <c r="E2052" s="37"/>
      <c r="F2052" s="37"/>
      <c r="G2052" s="37"/>
      <c r="H2052" s="37"/>
      <c r="I2052" s="37"/>
      <c r="J2052" s="37"/>
      <c r="K2052" s="37"/>
      <c r="L2052" s="37"/>
      <c r="M2052" s="37"/>
      <c r="N2052" s="37"/>
      <c r="O2052" s="37"/>
      <c r="P2052" s="37"/>
      <c r="Q2052" s="37"/>
      <c r="R2052" s="37"/>
    </row>
    <row r="2053" spans="1:18" x14ac:dyDescent="0.2">
      <c r="A2053" s="38"/>
      <c r="B2053" s="39"/>
      <c r="C2053" s="37"/>
      <c r="D2053" s="37"/>
      <c r="E2053" s="37"/>
      <c r="F2053" s="37"/>
      <c r="G2053" s="37"/>
      <c r="H2053" s="37"/>
      <c r="I2053" s="37"/>
      <c r="J2053" s="37"/>
      <c r="K2053" s="37"/>
      <c r="L2053" s="37"/>
      <c r="M2053" s="37"/>
      <c r="N2053" s="37"/>
      <c r="O2053" s="37"/>
      <c r="P2053" s="37"/>
      <c r="Q2053" s="37"/>
      <c r="R2053" s="37"/>
    </row>
    <row r="2054" spans="1:18" x14ac:dyDescent="0.2">
      <c r="A2054" s="38"/>
      <c r="B2054" s="39"/>
      <c r="C2054" s="37"/>
      <c r="D2054" s="37"/>
      <c r="E2054" s="37"/>
      <c r="F2054" s="37"/>
      <c r="G2054" s="37"/>
      <c r="H2054" s="37"/>
      <c r="I2054" s="37"/>
      <c r="J2054" s="37"/>
      <c r="K2054" s="37"/>
      <c r="L2054" s="37"/>
      <c r="M2054" s="37"/>
      <c r="N2054" s="37"/>
      <c r="O2054" s="37"/>
      <c r="P2054" s="37"/>
      <c r="Q2054" s="37"/>
      <c r="R2054" s="37"/>
    </row>
    <row r="2055" spans="1:18" x14ac:dyDescent="0.2">
      <c r="A2055" s="38"/>
      <c r="B2055" s="39"/>
      <c r="C2055" s="37"/>
      <c r="D2055" s="37"/>
      <c r="E2055" s="37"/>
      <c r="F2055" s="37"/>
      <c r="G2055" s="37"/>
      <c r="H2055" s="37"/>
      <c r="I2055" s="37"/>
      <c r="J2055" s="37"/>
      <c r="K2055" s="37"/>
      <c r="L2055" s="37"/>
      <c r="M2055" s="37"/>
      <c r="N2055" s="37"/>
      <c r="O2055" s="37"/>
      <c r="P2055" s="37"/>
      <c r="Q2055" s="37"/>
      <c r="R2055" s="37"/>
    </row>
    <row r="2056" spans="1:18" x14ac:dyDescent="0.2">
      <c r="A2056" s="38"/>
      <c r="B2056" s="39"/>
      <c r="C2056" s="37"/>
      <c r="D2056" s="37"/>
      <c r="E2056" s="37"/>
      <c r="F2056" s="37"/>
      <c r="G2056" s="37"/>
      <c r="H2056" s="37"/>
      <c r="I2056" s="37"/>
      <c r="J2056" s="37"/>
      <c r="K2056" s="37"/>
      <c r="L2056" s="37"/>
      <c r="M2056" s="37"/>
      <c r="N2056" s="37"/>
      <c r="O2056" s="37"/>
      <c r="P2056" s="37"/>
      <c r="Q2056" s="37"/>
      <c r="R2056" s="37"/>
    </row>
    <row r="2057" spans="1:18" x14ac:dyDescent="0.2">
      <c r="A2057" s="38"/>
      <c r="B2057" s="39"/>
      <c r="C2057" s="37"/>
      <c r="D2057" s="37"/>
      <c r="E2057" s="37"/>
      <c r="F2057" s="37"/>
      <c r="G2057" s="37"/>
      <c r="H2057" s="37"/>
      <c r="I2057" s="37"/>
      <c r="J2057" s="37"/>
      <c r="K2057" s="37"/>
      <c r="L2057" s="37"/>
      <c r="M2057" s="37"/>
      <c r="N2057" s="37"/>
      <c r="O2057" s="37"/>
      <c r="P2057" s="37"/>
      <c r="Q2057" s="37"/>
      <c r="R2057" s="37"/>
    </row>
    <row r="2058" spans="1:18" x14ac:dyDescent="0.2">
      <c r="A2058" s="38"/>
      <c r="B2058" s="39"/>
      <c r="C2058" s="37"/>
      <c r="D2058" s="37"/>
      <c r="E2058" s="37"/>
      <c r="F2058" s="37"/>
      <c r="G2058" s="37"/>
      <c r="H2058" s="37"/>
      <c r="I2058" s="37"/>
      <c r="J2058" s="37"/>
      <c r="K2058" s="37"/>
      <c r="L2058" s="37"/>
      <c r="M2058" s="37"/>
      <c r="N2058" s="37"/>
      <c r="O2058" s="37"/>
      <c r="P2058" s="37"/>
      <c r="Q2058" s="37"/>
      <c r="R2058" s="37"/>
    </row>
    <row r="2059" spans="1:18" x14ac:dyDescent="0.2">
      <c r="A2059" s="38"/>
      <c r="B2059" s="39"/>
      <c r="C2059" s="37"/>
      <c r="D2059" s="37"/>
      <c r="E2059" s="37"/>
      <c r="F2059" s="37"/>
      <c r="G2059" s="37"/>
      <c r="H2059" s="37"/>
      <c r="I2059" s="37"/>
      <c r="J2059" s="37"/>
      <c r="K2059" s="37"/>
      <c r="L2059" s="37"/>
      <c r="M2059" s="37"/>
      <c r="N2059" s="37"/>
      <c r="O2059" s="37"/>
      <c r="P2059" s="37"/>
      <c r="Q2059" s="37"/>
      <c r="R2059" s="37"/>
    </row>
    <row r="2060" spans="1:18" x14ac:dyDescent="0.2">
      <c r="A2060" s="38"/>
      <c r="B2060" s="39"/>
      <c r="C2060" s="37"/>
      <c r="D2060" s="37"/>
      <c r="E2060" s="37"/>
      <c r="F2060" s="37"/>
      <c r="G2060" s="37"/>
      <c r="H2060" s="37"/>
      <c r="I2060" s="37"/>
      <c r="J2060" s="37"/>
      <c r="K2060" s="37"/>
      <c r="L2060" s="37"/>
      <c r="M2060" s="37"/>
      <c r="N2060" s="37"/>
      <c r="O2060" s="37"/>
      <c r="P2060" s="37"/>
      <c r="Q2060" s="37"/>
      <c r="R2060" s="37"/>
    </row>
    <row r="2061" spans="1:18" x14ac:dyDescent="0.2">
      <c r="A2061" s="38"/>
      <c r="B2061" s="39"/>
      <c r="C2061" s="37"/>
      <c r="D2061" s="37"/>
      <c r="E2061" s="37"/>
      <c r="F2061" s="37"/>
      <c r="G2061" s="37"/>
      <c r="H2061" s="37"/>
      <c r="I2061" s="37"/>
      <c r="J2061" s="37"/>
      <c r="K2061" s="37"/>
      <c r="L2061" s="37"/>
      <c r="M2061" s="37"/>
      <c r="N2061" s="37"/>
      <c r="O2061" s="37"/>
      <c r="P2061" s="37"/>
      <c r="Q2061" s="37"/>
      <c r="R2061" s="37"/>
    </row>
    <row r="2062" spans="1:18" x14ac:dyDescent="0.2">
      <c r="A2062" s="38"/>
      <c r="B2062" s="39"/>
      <c r="C2062" s="37"/>
      <c r="D2062" s="37"/>
      <c r="E2062" s="37"/>
      <c r="F2062" s="37"/>
      <c r="G2062" s="37"/>
      <c r="H2062" s="37"/>
      <c r="I2062" s="37"/>
      <c r="J2062" s="37"/>
      <c r="K2062" s="37"/>
      <c r="L2062" s="37"/>
      <c r="M2062" s="37"/>
      <c r="N2062" s="37"/>
      <c r="O2062" s="37"/>
      <c r="P2062" s="37"/>
      <c r="Q2062" s="37"/>
      <c r="R2062" s="37"/>
    </row>
    <row r="2063" spans="1:18" x14ac:dyDescent="0.2">
      <c r="A2063" s="38"/>
      <c r="B2063" s="39"/>
      <c r="C2063" s="37"/>
      <c r="D2063" s="37"/>
      <c r="E2063" s="37"/>
      <c r="F2063" s="37"/>
      <c r="G2063" s="37"/>
      <c r="H2063" s="37"/>
      <c r="I2063" s="37"/>
      <c r="J2063" s="37"/>
      <c r="K2063" s="37"/>
      <c r="L2063" s="37"/>
      <c r="M2063" s="37"/>
      <c r="N2063" s="37"/>
      <c r="O2063" s="37"/>
      <c r="P2063" s="37"/>
      <c r="Q2063" s="37"/>
      <c r="R2063" s="37"/>
    </row>
    <row r="2064" spans="1:18" x14ac:dyDescent="0.2">
      <c r="A2064" s="38"/>
      <c r="B2064" s="39"/>
      <c r="C2064" s="37"/>
      <c r="D2064" s="37"/>
      <c r="E2064" s="37"/>
      <c r="F2064" s="37"/>
      <c r="G2064" s="37"/>
      <c r="H2064" s="37"/>
      <c r="I2064" s="37"/>
      <c r="J2064" s="37"/>
      <c r="K2064" s="37"/>
      <c r="L2064" s="37"/>
      <c r="M2064" s="37"/>
      <c r="N2064" s="37"/>
      <c r="O2064" s="37"/>
      <c r="P2064" s="37"/>
      <c r="Q2064" s="37"/>
      <c r="R2064" s="37"/>
    </row>
    <row r="2065" spans="1:18" x14ac:dyDescent="0.2">
      <c r="A2065" s="38"/>
      <c r="B2065" s="39"/>
      <c r="C2065" s="37"/>
      <c r="D2065" s="37"/>
      <c r="E2065" s="37"/>
      <c r="F2065" s="37"/>
      <c r="G2065" s="37"/>
      <c r="H2065" s="37"/>
      <c r="I2065" s="37"/>
      <c r="J2065" s="37"/>
      <c r="K2065" s="37"/>
      <c r="L2065" s="37"/>
      <c r="M2065" s="37"/>
      <c r="N2065" s="37"/>
      <c r="O2065" s="37"/>
      <c r="P2065" s="37"/>
      <c r="Q2065" s="37"/>
      <c r="R2065" s="37"/>
    </row>
    <row r="2066" spans="1:18" x14ac:dyDescent="0.2">
      <c r="A2066" s="38"/>
      <c r="B2066" s="39"/>
      <c r="C2066" s="37"/>
      <c r="D2066" s="37"/>
      <c r="E2066" s="37"/>
      <c r="F2066" s="37"/>
      <c r="G2066" s="37"/>
      <c r="H2066" s="37"/>
      <c r="I2066" s="37"/>
      <c r="J2066" s="37"/>
      <c r="K2066" s="37"/>
      <c r="L2066" s="37"/>
      <c r="M2066" s="37"/>
      <c r="N2066" s="37"/>
      <c r="O2066" s="37"/>
      <c r="P2066" s="37"/>
      <c r="Q2066" s="37"/>
      <c r="R2066" s="37"/>
    </row>
    <row r="2067" spans="1:18" x14ac:dyDescent="0.2">
      <c r="A2067" s="38"/>
      <c r="B2067" s="39"/>
      <c r="C2067" s="37"/>
      <c r="D2067" s="37"/>
      <c r="E2067" s="37"/>
      <c r="F2067" s="37"/>
      <c r="G2067" s="37"/>
      <c r="H2067" s="37"/>
      <c r="I2067" s="37"/>
      <c r="J2067" s="37"/>
      <c r="K2067" s="37"/>
      <c r="L2067" s="37"/>
      <c r="M2067" s="37"/>
      <c r="N2067" s="37"/>
      <c r="O2067" s="37"/>
      <c r="P2067" s="37"/>
      <c r="Q2067" s="37"/>
      <c r="R2067" s="37"/>
    </row>
    <row r="2068" spans="1:18" x14ac:dyDescent="0.2">
      <c r="A2068" s="38"/>
      <c r="B2068" s="39"/>
      <c r="C2068" s="37"/>
      <c r="D2068" s="37"/>
      <c r="E2068" s="37"/>
      <c r="F2068" s="37"/>
      <c r="G2068" s="37"/>
      <c r="H2068" s="37"/>
      <c r="I2068" s="37"/>
      <c r="J2068" s="37"/>
      <c r="K2068" s="37"/>
      <c r="L2068" s="37"/>
      <c r="M2068" s="37"/>
      <c r="N2068" s="37"/>
      <c r="O2068" s="37"/>
      <c r="P2068" s="37"/>
      <c r="Q2068" s="37"/>
      <c r="R2068" s="37"/>
    </row>
    <row r="2069" spans="1:18" x14ac:dyDescent="0.2">
      <c r="A2069" s="38"/>
      <c r="B2069" s="39"/>
      <c r="C2069" s="37"/>
      <c r="D2069" s="37"/>
      <c r="E2069" s="37"/>
      <c r="F2069" s="37"/>
      <c r="G2069" s="37"/>
      <c r="H2069" s="37"/>
      <c r="I2069" s="37"/>
      <c r="J2069" s="37"/>
      <c r="K2069" s="37"/>
      <c r="L2069" s="37"/>
      <c r="M2069" s="37"/>
      <c r="N2069" s="37"/>
      <c r="O2069" s="37"/>
      <c r="P2069" s="37"/>
      <c r="Q2069" s="37"/>
      <c r="R2069" s="37"/>
    </row>
    <row r="2070" spans="1:18" x14ac:dyDescent="0.2">
      <c r="A2070" s="38"/>
      <c r="B2070" s="39"/>
      <c r="C2070" s="37"/>
      <c r="D2070" s="37"/>
      <c r="E2070" s="37"/>
      <c r="F2070" s="37"/>
      <c r="G2070" s="37"/>
      <c r="H2070" s="37"/>
      <c r="I2070" s="37"/>
      <c r="J2070" s="37"/>
      <c r="K2070" s="37"/>
      <c r="L2070" s="37"/>
      <c r="M2070" s="37"/>
      <c r="N2070" s="37"/>
      <c r="O2070" s="37"/>
      <c r="P2070" s="37"/>
      <c r="Q2070" s="37"/>
      <c r="R2070" s="37"/>
    </row>
    <row r="2071" spans="1:18" x14ac:dyDescent="0.2">
      <c r="A2071" s="38"/>
      <c r="B2071" s="39"/>
      <c r="C2071" s="37"/>
      <c r="D2071" s="37"/>
      <c r="E2071" s="37"/>
      <c r="F2071" s="37"/>
      <c r="G2071" s="37"/>
      <c r="H2071" s="37"/>
      <c r="I2071" s="37"/>
      <c r="J2071" s="37"/>
      <c r="K2071" s="37"/>
      <c r="L2071" s="37"/>
      <c r="M2071" s="37"/>
      <c r="N2071" s="37"/>
      <c r="O2071" s="37"/>
      <c r="P2071" s="37"/>
      <c r="Q2071" s="37"/>
      <c r="R2071" s="37"/>
    </row>
    <row r="2072" spans="1:18" x14ac:dyDescent="0.2">
      <c r="A2072" s="38"/>
      <c r="B2072" s="39"/>
      <c r="C2072" s="37"/>
      <c r="D2072" s="37"/>
      <c r="E2072" s="37"/>
      <c r="F2072" s="37"/>
      <c r="G2072" s="37"/>
      <c r="H2072" s="37"/>
      <c r="I2072" s="37"/>
      <c r="J2072" s="37"/>
      <c r="K2072" s="37"/>
      <c r="L2072" s="37"/>
      <c r="M2072" s="37"/>
      <c r="N2072" s="37"/>
      <c r="O2072" s="37"/>
      <c r="P2072" s="37"/>
      <c r="Q2072" s="37"/>
      <c r="R2072" s="37"/>
    </row>
    <row r="2073" spans="1:18" x14ac:dyDescent="0.2">
      <c r="A2073" s="38"/>
      <c r="B2073" s="39"/>
      <c r="C2073" s="37"/>
      <c r="D2073" s="37"/>
      <c r="E2073" s="37"/>
      <c r="F2073" s="37"/>
      <c r="G2073" s="37"/>
      <c r="H2073" s="37"/>
      <c r="I2073" s="37"/>
      <c r="J2073" s="37"/>
      <c r="K2073" s="37"/>
      <c r="L2073" s="37"/>
      <c r="M2073" s="37"/>
      <c r="N2073" s="37"/>
      <c r="O2073" s="37"/>
      <c r="P2073" s="37"/>
      <c r="Q2073" s="37"/>
      <c r="R2073" s="37"/>
    </row>
    <row r="2074" spans="1:18" x14ac:dyDescent="0.2">
      <c r="A2074" s="38"/>
      <c r="B2074" s="39"/>
      <c r="C2074" s="37"/>
      <c r="D2074" s="37"/>
      <c r="E2074" s="37"/>
      <c r="F2074" s="37"/>
      <c r="G2074" s="37"/>
      <c r="H2074" s="37"/>
      <c r="I2074" s="37"/>
      <c r="J2074" s="37"/>
      <c r="K2074" s="37"/>
      <c r="L2074" s="37"/>
      <c r="M2074" s="37"/>
      <c r="N2074" s="37"/>
      <c r="O2074" s="37"/>
      <c r="P2074" s="37"/>
      <c r="Q2074" s="37"/>
      <c r="R2074" s="37"/>
    </row>
    <row r="2075" spans="1:18" x14ac:dyDescent="0.2">
      <c r="A2075" s="38"/>
      <c r="B2075" s="39"/>
      <c r="C2075" s="37"/>
      <c r="D2075" s="37"/>
      <c r="E2075" s="37"/>
      <c r="F2075" s="37"/>
      <c r="G2075" s="37"/>
      <c r="H2075" s="37"/>
      <c r="I2075" s="37"/>
      <c r="J2075" s="37"/>
      <c r="K2075" s="37"/>
      <c r="L2075" s="37"/>
      <c r="M2075" s="37"/>
      <c r="N2075" s="37"/>
      <c r="O2075" s="37"/>
      <c r="P2075" s="37"/>
      <c r="Q2075" s="37"/>
      <c r="R2075" s="37"/>
    </row>
    <row r="2076" spans="1:18" x14ac:dyDescent="0.2">
      <c r="A2076" s="38"/>
      <c r="B2076" s="39"/>
      <c r="C2076" s="37"/>
      <c r="D2076" s="37"/>
      <c r="E2076" s="37"/>
      <c r="F2076" s="37"/>
      <c r="G2076" s="37"/>
      <c r="H2076" s="37"/>
      <c r="I2076" s="37"/>
      <c r="J2076" s="37"/>
      <c r="K2076" s="37"/>
      <c r="L2076" s="37"/>
      <c r="M2076" s="37"/>
      <c r="N2076" s="37"/>
      <c r="O2076" s="37"/>
      <c r="P2076" s="37"/>
      <c r="Q2076" s="37"/>
      <c r="R2076" s="37"/>
    </row>
    <row r="2077" spans="1:18" x14ac:dyDescent="0.2">
      <c r="A2077" s="38"/>
      <c r="B2077" s="39"/>
      <c r="C2077" s="37"/>
      <c r="D2077" s="37"/>
      <c r="E2077" s="37"/>
      <c r="F2077" s="37"/>
      <c r="G2077" s="37"/>
      <c r="H2077" s="37"/>
      <c r="I2077" s="37"/>
      <c r="J2077" s="37"/>
      <c r="K2077" s="37"/>
      <c r="L2077" s="37"/>
      <c r="M2077" s="37"/>
      <c r="N2077" s="37"/>
      <c r="O2077" s="37"/>
      <c r="P2077" s="37"/>
      <c r="Q2077" s="37"/>
      <c r="R2077" s="37"/>
    </row>
    <row r="2078" spans="1:18" x14ac:dyDescent="0.2">
      <c r="A2078" s="38"/>
      <c r="B2078" s="39"/>
      <c r="C2078" s="37"/>
      <c r="D2078" s="37"/>
      <c r="E2078" s="37"/>
      <c r="F2078" s="37"/>
      <c r="G2078" s="37"/>
      <c r="H2078" s="37"/>
      <c r="I2078" s="37"/>
      <c r="J2078" s="37"/>
      <c r="K2078" s="37"/>
      <c r="L2078" s="37"/>
      <c r="M2078" s="37"/>
      <c r="N2078" s="37"/>
      <c r="O2078" s="37"/>
      <c r="P2078" s="37"/>
      <c r="Q2078" s="37"/>
      <c r="R2078" s="37"/>
    </row>
    <row r="2079" spans="1:18" x14ac:dyDescent="0.2">
      <c r="A2079" s="38"/>
      <c r="B2079" s="39"/>
      <c r="C2079" s="37"/>
      <c r="D2079" s="37"/>
      <c r="E2079" s="37"/>
      <c r="F2079" s="37"/>
      <c r="G2079" s="37"/>
      <c r="H2079" s="37"/>
      <c r="I2079" s="37"/>
      <c r="J2079" s="37"/>
      <c r="K2079" s="37"/>
      <c r="L2079" s="37"/>
      <c r="M2079" s="37"/>
      <c r="N2079" s="37"/>
      <c r="O2079" s="37"/>
      <c r="P2079" s="37"/>
      <c r="Q2079" s="37"/>
      <c r="R2079" s="37"/>
    </row>
    <row r="2080" spans="1:18" x14ac:dyDescent="0.2">
      <c r="A2080" s="38"/>
      <c r="B2080" s="39"/>
      <c r="C2080" s="37"/>
      <c r="D2080" s="37"/>
      <c r="E2080" s="37"/>
      <c r="F2080" s="37"/>
      <c r="G2080" s="37"/>
      <c r="H2080" s="37"/>
      <c r="I2080" s="37"/>
      <c r="J2080" s="37"/>
      <c r="K2080" s="37"/>
      <c r="L2080" s="37"/>
      <c r="M2080" s="37"/>
      <c r="N2080" s="37"/>
      <c r="O2080" s="37"/>
      <c r="P2080" s="37"/>
      <c r="Q2080" s="37"/>
      <c r="R2080" s="37"/>
    </row>
    <row r="2081" spans="1:18" x14ac:dyDescent="0.2">
      <c r="A2081" s="38"/>
      <c r="B2081" s="39"/>
      <c r="C2081" s="37"/>
      <c r="D2081" s="37"/>
      <c r="E2081" s="37"/>
      <c r="F2081" s="37"/>
      <c r="G2081" s="37"/>
      <c r="H2081" s="37"/>
      <c r="I2081" s="37"/>
      <c r="J2081" s="37"/>
      <c r="K2081" s="37"/>
      <c r="L2081" s="37"/>
      <c r="M2081" s="37"/>
      <c r="N2081" s="37"/>
      <c r="O2081" s="37"/>
      <c r="P2081" s="37"/>
      <c r="Q2081" s="37"/>
      <c r="R2081" s="37"/>
    </row>
    <row r="2082" spans="1:18" x14ac:dyDescent="0.2">
      <c r="A2082" s="38"/>
      <c r="B2082" s="39"/>
      <c r="C2082" s="37"/>
      <c r="D2082" s="37"/>
      <c r="E2082" s="37"/>
      <c r="F2082" s="37"/>
      <c r="G2082" s="37"/>
      <c r="H2082" s="37"/>
      <c r="I2082" s="37"/>
      <c r="J2082" s="37"/>
      <c r="K2082" s="37"/>
      <c r="L2082" s="37"/>
      <c r="M2082" s="37"/>
      <c r="N2082" s="37"/>
      <c r="O2082" s="37"/>
      <c r="P2082" s="37"/>
      <c r="Q2082" s="37"/>
      <c r="R2082" s="37"/>
    </row>
    <row r="2083" spans="1:18" x14ac:dyDescent="0.2">
      <c r="A2083" s="38"/>
      <c r="B2083" s="39"/>
      <c r="C2083" s="37"/>
      <c r="D2083" s="37"/>
      <c r="E2083" s="37"/>
      <c r="F2083" s="37"/>
      <c r="G2083" s="37"/>
      <c r="H2083" s="37"/>
      <c r="I2083" s="37"/>
      <c r="J2083" s="37"/>
      <c r="K2083" s="37"/>
      <c r="L2083" s="37"/>
      <c r="M2083" s="37"/>
      <c r="N2083" s="37"/>
      <c r="O2083" s="37"/>
      <c r="P2083" s="37"/>
      <c r="Q2083" s="37"/>
      <c r="R2083" s="37"/>
    </row>
    <row r="2084" spans="1:18" x14ac:dyDescent="0.2">
      <c r="A2084" s="38"/>
      <c r="B2084" s="39"/>
      <c r="C2084" s="37"/>
      <c r="D2084" s="37"/>
      <c r="E2084" s="37"/>
      <c r="F2084" s="37"/>
      <c r="G2084" s="37"/>
      <c r="H2084" s="37"/>
      <c r="I2084" s="37"/>
      <c r="J2084" s="37"/>
      <c r="K2084" s="37"/>
      <c r="L2084" s="37"/>
      <c r="M2084" s="37"/>
      <c r="N2084" s="37"/>
      <c r="O2084" s="37"/>
      <c r="P2084" s="37"/>
      <c r="Q2084" s="37"/>
      <c r="R2084" s="37"/>
    </row>
    <row r="2085" spans="1:18" x14ac:dyDescent="0.2">
      <c r="A2085" s="38"/>
      <c r="B2085" s="39"/>
      <c r="C2085" s="37"/>
      <c r="D2085" s="37"/>
      <c r="E2085" s="37"/>
      <c r="F2085" s="37"/>
      <c r="G2085" s="37"/>
      <c r="H2085" s="37"/>
      <c r="I2085" s="37"/>
      <c r="J2085" s="37"/>
      <c r="K2085" s="37"/>
      <c r="L2085" s="37"/>
      <c r="M2085" s="37"/>
      <c r="N2085" s="37"/>
      <c r="O2085" s="37"/>
      <c r="P2085" s="37"/>
      <c r="Q2085" s="37"/>
      <c r="R2085" s="37"/>
    </row>
    <row r="2086" spans="1:18" x14ac:dyDescent="0.2">
      <c r="A2086" s="38"/>
      <c r="B2086" s="39"/>
      <c r="C2086" s="37"/>
      <c r="D2086" s="37"/>
      <c r="E2086" s="37"/>
      <c r="F2086" s="37"/>
      <c r="G2086" s="37"/>
      <c r="H2086" s="37"/>
      <c r="I2086" s="37"/>
      <c r="J2086" s="37"/>
      <c r="K2086" s="37"/>
      <c r="L2086" s="37"/>
      <c r="M2086" s="37"/>
      <c r="N2086" s="37"/>
      <c r="O2086" s="37"/>
      <c r="P2086" s="37"/>
      <c r="Q2086" s="37"/>
      <c r="R2086" s="37"/>
    </row>
    <row r="2087" spans="1:18" x14ac:dyDescent="0.2">
      <c r="A2087" s="38"/>
      <c r="B2087" s="39"/>
      <c r="C2087" s="37"/>
      <c r="D2087" s="37"/>
      <c r="E2087" s="37"/>
      <c r="F2087" s="37"/>
      <c r="G2087" s="37"/>
      <c r="H2087" s="37"/>
      <c r="I2087" s="37"/>
      <c r="J2087" s="37"/>
      <c r="K2087" s="37"/>
      <c r="L2087" s="37"/>
      <c r="M2087" s="37"/>
      <c r="N2087" s="37"/>
      <c r="O2087" s="37"/>
      <c r="P2087" s="37"/>
      <c r="Q2087" s="37"/>
      <c r="R2087" s="37"/>
    </row>
    <row r="2088" spans="1:18" x14ac:dyDescent="0.2">
      <c r="A2088" s="38"/>
      <c r="B2088" s="39"/>
      <c r="C2088" s="37"/>
      <c r="D2088" s="37"/>
      <c r="E2088" s="37"/>
      <c r="F2088" s="37"/>
      <c r="G2088" s="37"/>
      <c r="H2088" s="37"/>
      <c r="I2088" s="37"/>
      <c r="J2088" s="37"/>
      <c r="K2088" s="37"/>
      <c r="L2088" s="37"/>
      <c r="M2088" s="37"/>
      <c r="N2088" s="37"/>
      <c r="O2088" s="37"/>
      <c r="P2088" s="37"/>
      <c r="Q2088" s="37"/>
      <c r="R2088" s="37"/>
    </row>
    <row r="2089" spans="1:18" x14ac:dyDescent="0.2">
      <c r="A2089" s="38"/>
      <c r="B2089" s="39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7"/>
      <c r="N2089" s="37"/>
      <c r="O2089" s="37"/>
      <c r="P2089" s="37"/>
      <c r="Q2089" s="37"/>
      <c r="R2089" s="37"/>
    </row>
    <row r="2090" spans="1:18" x14ac:dyDescent="0.2">
      <c r="A2090" s="38"/>
      <c r="B2090" s="39"/>
      <c r="C2090" s="37"/>
      <c r="D2090" s="37"/>
      <c r="E2090" s="37"/>
      <c r="F2090" s="37"/>
      <c r="G2090" s="37"/>
      <c r="H2090" s="37"/>
      <c r="I2090" s="37"/>
      <c r="J2090" s="37"/>
      <c r="K2090" s="37"/>
      <c r="L2090" s="37"/>
      <c r="M2090" s="37"/>
      <c r="N2090" s="37"/>
      <c r="O2090" s="37"/>
      <c r="P2090" s="37"/>
      <c r="Q2090" s="37"/>
      <c r="R2090" s="37"/>
    </row>
    <row r="2091" spans="1:18" x14ac:dyDescent="0.2">
      <c r="A2091" s="38"/>
      <c r="B2091" s="39"/>
      <c r="C2091" s="37"/>
      <c r="D2091" s="37"/>
      <c r="E2091" s="37"/>
      <c r="F2091" s="37"/>
      <c r="G2091" s="37"/>
      <c r="H2091" s="37"/>
      <c r="I2091" s="37"/>
      <c r="J2091" s="37"/>
      <c r="K2091" s="37"/>
      <c r="L2091" s="37"/>
      <c r="M2091" s="37"/>
      <c r="N2091" s="37"/>
      <c r="O2091" s="37"/>
      <c r="P2091" s="37"/>
      <c r="Q2091" s="37"/>
      <c r="R2091" s="37"/>
    </row>
    <row r="2092" spans="1:18" x14ac:dyDescent="0.2">
      <c r="A2092" s="38"/>
      <c r="B2092" s="39"/>
      <c r="C2092" s="37"/>
      <c r="D2092" s="37"/>
      <c r="E2092" s="37"/>
      <c r="F2092" s="37"/>
      <c r="G2092" s="37"/>
      <c r="H2092" s="37"/>
      <c r="I2092" s="37"/>
      <c r="J2092" s="37"/>
      <c r="K2092" s="37"/>
      <c r="L2092" s="37"/>
      <c r="M2092" s="37"/>
      <c r="N2092" s="37"/>
      <c r="O2092" s="37"/>
      <c r="P2092" s="37"/>
      <c r="Q2092" s="37"/>
      <c r="R2092" s="37"/>
    </row>
    <row r="2093" spans="1:18" x14ac:dyDescent="0.2">
      <c r="A2093" s="38"/>
      <c r="B2093" s="39"/>
      <c r="C2093" s="37"/>
      <c r="D2093" s="37"/>
      <c r="E2093" s="37"/>
      <c r="F2093" s="37"/>
      <c r="G2093" s="37"/>
      <c r="H2093" s="37"/>
      <c r="I2093" s="37"/>
      <c r="J2093" s="37"/>
      <c r="K2093" s="37"/>
      <c r="L2093" s="37"/>
      <c r="M2093" s="37"/>
      <c r="N2093" s="37"/>
      <c r="O2093" s="37"/>
      <c r="P2093" s="37"/>
      <c r="Q2093" s="37"/>
      <c r="R2093" s="37"/>
    </row>
    <row r="2094" spans="1:18" x14ac:dyDescent="0.2">
      <c r="A2094" s="38"/>
      <c r="B2094" s="39"/>
      <c r="C2094" s="37"/>
      <c r="D2094" s="37"/>
      <c r="E2094" s="37"/>
      <c r="F2094" s="37"/>
      <c r="G2094" s="37"/>
      <c r="H2094" s="37"/>
      <c r="I2094" s="37"/>
      <c r="J2094" s="37"/>
      <c r="K2094" s="37"/>
      <c r="L2094" s="37"/>
      <c r="M2094" s="37"/>
      <c r="N2094" s="37"/>
      <c r="O2094" s="37"/>
      <c r="P2094" s="37"/>
      <c r="Q2094" s="37"/>
      <c r="R2094" s="37"/>
    </row>
    <row r="2095" spans="1:18" x14ac:dyDescent="0.2">
      <c r="A2095" s="38"/>
      <c r="B2095" s="39"/>
      <c r="C2095" s="37"/>
      <c r="D2095" s="37"/>
      <c r="E2095" s="37"/>
      <c r="F2095" s="37"/>
      <c r="G2095" s="37"/>
      <c r="H2095" s="37"/>
      <c r="I2095" s="37"/>
      <c r="J2095" s="37"/>
      <c r="K2095" s="37"/>
      <c r="L2095" s="37"/>
      <c r="M2095" s="37"/>
      <c r="N2095" s="37"/>
      <c r="O2095" s="37"/>
      <c r="P2095" s="37"/>
      <c r="Q2095" s="37"/>
      <c r="R2095" s="37"/>
    </row>
    <row r="2096" spans="1:18" x14ac:dyDescent="0.2">
      <c r="A2096" s="38"/>
      <c r="B2096" s="39"/>
      <c r="C2096" s="37"/>
      <c r="D2096" s="37"/>
      <c r="E2096" s="37"/>
      <c r="F2096" s="37"/>
      <c r="G2096" s="37"/>
      <c r="H2096" s="37"/>
      <c r="I2096" s="37"/>
      <c r="J2096" s="37"/>
      <c r="K2096" s="37"/>
      <c r="L2096" s="37"/>
      <c r="M2096" s="37"/>
      <c r="N2096" s="37"/>
      <c r="O2096" s="37"/>
      <c r="P2096" s="37"/>
      <c r="Q2096" s="37"/>
      <c r="R2096" s="37"/>
    </row>
    <row r="2097" spans="1:18" x14ac:dyDescent="0.2">
      <c r="A2097" s="38"/>
      <c r="B2097" s="39"/>
      <c r="C2097" s="37"/>
      <c r="D2097" s="37"/>
      <c r="E2097" s="37"/>
      <c r="F2097" s="37"/>
      <c r="G2097" s="37"/>
      <c r="H2097" s="37"/>
      <c r="I2097" s="37"/>
      <c r="J2097" s="37"/>
      <c r="K2097" s="37"/>
      <c r="L2097" s="37"/>
      <c r="M2097" s="37"/>
      <c r="N2097" s="37"/>
      <c r="O2097" s="37"/>
      <c r="P2097" s="37"/>
      <c r="Q2097" s="37"/>
      <c r="R2097" s="37"/>
    </row>
    <row r="2098" spans="1:18" x14ac:dyDescent="0.2">
      <c r="A2098" s="38"/>
      <c r="B2098" s="39"/>
      <c r="C2098" s="37"/>
      <c r="D2098" s="37"/>
      <c r="E2098" s="37"/>
      <c r="F2098" s="37"/>
      <c r="G2098" s="37"/>
      <c r="H2098" s="37"/>
      <c r="I2098" s="37"/>
      <c r="J2098" s="37"/>
      <c r="K2098" s="37"/>
      <c r="L2098" s="37"/>
      <c r="M2098" s="37"/>
      <c r="N2098" s="37"/>
      <c r="O2098" s="37"/>
      <c r="P2098" s="37"/>
      <c r="Q2098" s="37"/>
      <c r="R2098" s="37"/>
    </row>
    <row r="2099" spans="1:18" x14ac:dyDescent="0.2">
      <c r="A2099" s="38"/>
      <c r="B2099" s="39"/>
      <c r="C2099" s="37"/>
      <c r="D2099" s="37"/>
      <c r="E2099" s="37"/>
      <c r="F2099" s="37"/>
      <c r="G2099" s="37"/>
      <c r="H2099" s="37"/>
      <c r="I2099" s="37"/>
      <c r="J2099" s="37"/>
      <c r="K2099" s="37"/>
      <c r="L2099" s="37"/>
      <c r="M2099" s="37"/>
      <c r="N2099" s="37"/>
      <c r="O2099" s="37"/>
      <c r="P2099" s="37"/>
      <c r="Q2099" s="37"/>
      <c r="R2099" s="37"/>
    </row>
    <row r="2100" spans="1:18" x14ac:dyDescent="0.2">
      <c r="A2100" s="38"/>
      <c r="B2100" s="39"/>
      <c r="C2100" s="37"/>
      <c r="D2100" s="37"/>
      <c r="E2100" s="37"/>
      <c r="F2100" s="37"/>
      <c r="G2100" s="37"/>
      <c r="H2100" s="37"/>
      <c r="I2100" s="37"/>
      <c r="J2100" s="37"/>
      <c r="K2100" s="37"/>
      <c r="L2100" s="37"/>
      <c r="M2100" s="37"/>
      <c r="N2100" s="37"/>
      <c r="O2100" s="37"/>
      <c r="P2100" s="37"/>
      <c r="Q2100" s="37"/>
      <c r="R2100" s="37"/>
    </row>
    <row r="2101" spans="1:18" x14ac:dyDescent="0.2">
      <c r="A2101" s="38"/>
      <c r="B2101" s="39"/>
      <c r="C2101" s="37"/>
      <c r="D2101" s="37"/>
      <c r="E2101" s="37"/>
      <c r="F2101" s="37"/>
      <c r="G2101" s="37"/>
      <c r="H2101" s="37"/>
      <c r="I2101" s="37"/>
      <c r="J2101" s="37"/>
      <c r="K2101" s="37"/>
      <c r="L2101" s="37"/>
      <c r="M2101" s="37"/>
      <c r="N2101" s="37"/>
      <c r="O2101" s="37"/>
      <c r="P2101" s="37"/>
      <c r="Q2101" s="37"/>
      <c r="R2101" s="37"/>
    </row>
    <row r="2102" spans="1:18" x14ac:dyDescent="0.2">
      <c r="A2102" s="38"/>
      <c r="B2102" s="39"/>
      <c r="C2102" s="37"/>
      <c r="D2102" s="37"/>
      <c r="E2102" s="37"/>
      <c r="F2102" s="37"/>
      <c r="G2102" s="37"/>
      <c r="H2102" s="37"/>
      <c r="I2102" s="37"/>
      <c r="J2102" s="37"/>
      <c r="K2102" s="37"/>
      <c r="L2102" s="37"/>
      <c r="M2102" s="37"/>
      <c r="N2102" s="37"/>
      <c r="O2102" s="37"/>
      <c r="P2102" s="37"/>
      <c r="Q2102" s="37"/>
      <c r="R2102" s="37"/>
    </row>
    <row r="2103" spans="1:18" x14ac:dyDescent="0.2">
      <c r="A2103" s="38"/>
      <c r="B2103" s="39"/>
      <c r="C2103" s="37"/>
      <c r="D2103" s="37"/>
      <c r="E2103" s="37"/>
      <c r="F2103" s="37"/>
      <c r="G2103" s="37"/>
      <c r="H2103" s="37"/>
      <c r="I2103" s="37"/>
      <c r="J2103" s="37"/>
      <c r="K2103" s="37"/>
      <c r="L2103" s="37"/>
      <c r="M2103" s="37"/>
      <c r="N2103" s="37"/>
      <c r="O2103" s="37"/>
      <c r="P2103" s="37"/>
      <c r="Q2103" s="37"/>
      <c r="R2103" s="37"/>
    </row>
    <row r="2104" spans="1:18" x14ac:dyDescent="0.2">
      <c r="A2104" s="38"/>
      <c r="B2104" s="39"/>
      <c r="C2104" s="37"/>
      <c r="D2104" s="37"/>
      <c r="E2104" s="37"/>
      <c r="F2104" s="37"/>
      <c r="G2104" s="37"/>
      <c r="H2104" s="37"/>
      <c r="I2104" s="37"/>
      <c r="J2104" s="37"/>
      <c r="K2104" s="37"/>
      <c r="L2104" s="37"/>
      <c r="M2104" s="37"/>
      <c r="N2104" s="37"/>
      <c r="O2104" s="37"/>
      <c r="P2104" s="37"/>
      <c r="Q2104" s="37"/>
      <c r="R2104" s="37"/>
    </row>
    <row r="2105" spans="1:18" x14ac:dyDescent="0.2">
      <c r="A2105" s="38"/>
      <c r="B2105" s="39"/>
      <c r="C2105" s="37"/>
      <c r="D2105" s="37"/>
      <c r="E2105" s="37"/>
      <c r="F2105" s="37"/>
      <c r="G2105" s="37"/>
      <c r="H2105" s="37"/>
      <c r="I2105" s="37"/>
      <c r="J2105" s="37"/>
      <c r="K2105" s="37"/>
      <c r="L2105" s="37"/>
      <c r="M2105" s="37"/>
      <c r="N2105" s="37"/>
      <c r="O2105" s="37"/>
      <c r="P2105" s="37"/>
      <c r="Q2105" s="37"/>
      <c r="R2105" s="37"/>
    </row>
    <row r="2106" spans="1:18" x14ac:dyDescent="0.2">
      <c r="A2106" s="38"/>
      <c r="B2106" s="39"/>
      <c r="C2106" s="37"/>
      <c r="D2106" s="37"/>
      <c r="E2106" s="37"/>
      <c r="F2106" s="37"/>
      <c r="G2106" s="37"/>
      <c r="H2106" s="37"/>
      <c r="I2106" s="37"/>
      <c r="J2106" s="37"/>
      <c r="K2106" s="37"/>
      <c r="L2106" s="37"/>
      <c r="M2106" s="37"/>
      <c r="N2106" s="37"/>
      <c r="O2106" s="37"/>
      <c r="P2106" s="37"/>
      <c r="Q2106" s="37"/>
      <c r="R2106" s="37"/>
    </row>
    <row r="2107" spans="1:18" x14ac:dyDescent="0.2">
      <c r="A2107" s="38"/>
      <c r="B2107" s="39"/>
      <c r="C2107" s="37"/>
      <c r="D2107" s="37"/>
      <c r="E2107" s="37"/>
      <c r="F2107" s="37"/>
      <c r="G2107" s="37"/>
      <c r="H2107" s="37"/>
      <c r="I2107" s="37"/>
      <c r="J2107" s="37"/>
      <c r="K2107" s="37"/>
      <c r="L2107" s="37"/>
      <c r="M2107" s="37"/>
      <c r="N2107" s="37"/>
      <c r="O2107" s="37"/>
      <c r="P2107" s="37"/>
      <c r="Q2107" s="37"/>
      <c r="R2107" s="37"/>
    </row>
    <row r="2108" spans="1:18" x14ac:dyDescent="0.2">
      <c r="A2108" s="38"/>
      <c r="B2108" s="39"/>
      <c r="C2108" s="37"/>
      <c r="D2108" s="37"/>
      <c r="E2108" s="37"/>
      <c r="F2108" s="37"/>
      <c r="G2108" s="37"/>
      <c r="H2108" s="37"/>
      <c r="I2108" s="37"/>
      <c r="J2108" s="37"/>
      <c r="K2108" s="37"/>
      <c r="L2108" s="37"/>
      <c r="M2108" s="37"/>
      <c r="N2108" s="37"/>
      <c r="O2108" s="37"/>
      <c r="P2108" s="37"/>
      <c r="Q2108" s="37"/>
      <c r="R2108" s="37"/>
    </row>
    <row r="2109" spans="1:18" x14ac:dyDescent="0.2">
      <c r="A2109" s="38"/>
      <c r="B2109" s="39"/>
      <c r="C2109" s="37"/>
      <c r="D2109" s="37"/>
      <c r="E2109" s="37"/>
      <c r="F2109" s="37"/>
      <c r="G2109" s="37"/>
      <c r="H2109" s="37"/>
      <c r="I2109" s="37"/>
      <c r="J2109" s="37"/>
      <c r="K2109" s="37"/>
      <c r="L2109" s="37"/>
      <c r="M2109" s="37"/>
      <c r="N2109" s="37"/>
      <c r="O2109" s="37"/>
      <c r="P2109" s="37"/>
      <c r="Q2109" s="37"/>
      <c r="R2109" s="37"/>
    </row>
    <row r="2110" spans="1:18" x14ac:dyDescent="0.2">
      <c r="A2110" s="38"/>
      <c r="B2110" s="39"/>
      <c r="C2110" s="37"/>
      <c r="D2110" s="37"/>
      <c r="E2110" s="37"/>
      <c r="F2110" s="37"/>
      <c r="G2110" s="37"/>
      <c r="H2110" s="37"/>
      <c r="I2110" s="37"/>
      <c r="J2110" s="37"/>
      <c r="K2110" s="37"/>
      <c r="L2110" s="37"/>
      <c r="M2110" s="37"/>
      <c r="N2110" s="37"/>
      <c r="O2110" s="37"/>
      <c r="P2110" s="37"/>
      <c r="Q2110" s="37"/>
      <c r="R2110" s="37"/>
    </row>
    <row r="2111" spans="1:18" x14ac:dyDescent="0.2">
      <c r="A2111" s="38"/>
      <c r="B2111" s="39"/>
      <c r="C2111" s="37"/>
      <c r="D2111" s="37"/>
      <c r="E2111" s="37"/>
      <c r="F2111" s="37"/>
      <c r="G2111" s="37"/>
      <c r="H2111" s="37"/>
      <c r="I2111" s="37"/>
      <c r="J2111" s="37"/>
      <c r="K2111" s="37"/>
      <c r="L2111" s="37"/>
      <c r="M2111" s="37"/>
      <c r="N2111" s="37"/>
      <c r="O2111" s="37"/>
      <c r="P2111" s="37"/>
      <c r="Q2111" s="37"/>
      <c r="R2111" s="37"/>
    </row>
    <row r="2112" spans="1:18" x14ac:dyDescent="0.2">
      <c r="A2112" s="38"/>
      <c r="B2112" s="39"/>
      <c r="C2112" s="37"/>
      <c r="D2112" s="37"/>
      <c r="E2112" s="37"/>
      <c r="F2112" s="37"/>
      <c r="G2112" s="37"/>
      <c r="H2112" s="37"/>
      <c r="I2112" s="37"/>
      <c r="J2112" s="37"/>
      <c r="K2112" s="37"/>
      <c r="L2112" s="37"/>
      <c r="M2112" s="37"/>
      <c r="N2112" s="37"/>
      <c r="O2112" s="37"/>
      <c r="P2112" s="37"/>
      <c r="Q2112" s="37"/>
      <c r="R2112" s="37"/>
    </row>
    <row r="2113" spans="1:18" x14ac:dyDescent="0.2">
      <c r="A2113" s="38"/>
      <c r="B2113" s="39"/>
      <c r="C2113" s="37"/>
      <c r="D2113" s="37"/>
      <c r="E2113" s="37"/>
      <c r="F2113" s="37"/>
      <c r="G2113" s="37"/>
      <c r="H2113" s="37"/>
      <c r="I2113" s="37"/>
      <c r="J2113" s="37"/>
      <c r="K2113" s="37"/>
      <c r="L2113" s="37"/>
      <c r="M2113" s="37"/>
      <c r="N2113" s="37"/>
      <c r="O2113" s="37"/>
      <c r="P2113" s="37"/>
      <c r="Q2113" s="37"/>
      <c r="R2113" s="37"/>
    </row>
    <row r="2114" spans="1:18" x14ac:dyDescent="0.2">
      <c r="A2114" s="38"/>
      <c r="B2114" s="39"/>
      <c r="C2114" s="37"/>
      <c r="D2114" s="37"/>
      <c r="E2114" s="37"/>
      <c r="F2114" s="37"/>
      <c r="G2114" s="37"/>
      <c r="H2114" s="37"/>
      <c r="I2114" s="37"/>
      <c r="J2114" s="37"/>
      <c r="K2114" s="37"/>
      <c r="L2114" s="37"/>
      <c r="M2114" s="37"/>
      <c r="N2114" s="37"/>
      <c r="O2114" s="37"/>
      <c r="P2114" s="37"/>
      <c r="Q2114" s="37"/>
      <c r="R2114" s="37"/>
    </row>
    <row r="2115" spans="1:18" x14ac:dyDescent="0.2">
      <c r="A2115" s="38"/>
      <c r="B2115" s="39"/>
      <c r="C2115" s="37"/>
      <c r="D2115" s="37"/>
      <c r="E2115" s="37"/>
      <c r="F2115" s="37"/>
      <c r="G2115" s="37"/>
      <c r="H2115" s="37"/>
      <c r="I2115" s="37"/>
      <c r="J2115" s="37"/>
      <c r="K2115" s="37"/>
      <c r="L2115" s="37"/>
      <c r="M2115" s="37"/>
      <c r="N2115" s="37"/>
      <c r="O2115" s="37"/>
      <c r="P2115" s="37"/>
      <c r="Q2115" s="37"/>
      <c r="R2115" s="37"/>
    </row>
    <row r="2116" spans="1:18" x14ac:dyDescent="0.2">
      <c r="A2116" s="38"/>
      <c r="B2116" s="39"/>
      <c r="C2116" s="37"/>
      <c r="D2116" s="37"/>
      <c r="E2116" s="37"/>
      <c r="F2116" s="37"/>
      <c r="G2116" s="37"/>
      <c r="H2116" s="37"/>
      <c r="I2116" s="37"/>
      <c r="J2116" s="37"/>
      <c r="K2116" s="37"/>
      <c r="L2116" s="37"/>
      <c r="M2116" s="37"/>
      <c r="N2116" s="37"/>
      <c r="O2116" s="37"/>
      <c r="P2116" s="37"/>
      <c r="Q2116" s="37"/>
      <c r="R2116" s="37"/>
    </row>
    <row r="2117" spans="1:18" x14ac:dyDescent="0.2">
      <c r="A2117" s="38"/>
      <c r="B2117" s="39"/>
      <c r="C2117" s="37"/>
      <c r="D2117" s="37"/>
      <c r="E2117" s="37"/>
      <c r="F2117" s="37"/>
      <c r="G2117" s="37"/>
      <c r="H2117" s="37"/>
      <c r="I2117" s="37"/>
      <c r="J2117" s="37"/>
      <c r="K2117" s="37"/>
      <c r="L2117" s="37"/>
      <c r="M2117" s="37"/>
      <c r="N2117" s="37"/>
      <c r="O2117" s="37"/>
      <c r="P2117" s="37"/>
      <c r="Q2117" s="37"/>
      <c r="R2117" s="37"/>
    </row>
    <row r="2118" spans="1:18" x14ac:dyDescent="0.2">
      <c r="A2118" s="38"/>
      <c r="B2118" s="39"/>
      <c r="C2118" s="37"/>
      <c r="D2118" s="37"/>
      <c r="E2118" s="37"/>
      <c r="F2118" s="37"/>
      <c r="G2118" s="37"/>
      <c r="H2118" s="37"/>
      <c r="I2118" s="37"/>
      <c r="J2118" s="37"/>
      <c r="K2118" s="37"/>
      <c r="L2118" s="37"/>
      <c r="M2118" s="37"/>
      <c r="N2118" s="37"/>
      <c r="O2118" s="37"/>
      <c r="P2118" s="37"/>
      <c r="Q2118" s="37"/>
      <c r="R2118" s="37"/>
    </row>
    <row r="2119" spans="1:18" x14ac:dyDescent="0.2">
      <c r="A2119" s="38"/>
      <c r="B2119" s="39"/>
      <c r="C2119" s="37"/>
      <c r="D2119" s="37"/>
      <c r="E2119" s="37"/>
      <c r="F2119" s="37"/>
      <c r="G2119" s="37"/>
      <c r="H2119" s="37"/>
      <c r="I2119" s="37"/>
      <c r="J2119" s="37"/>
      <c r="K2119" s="37"/>
      <c r="L2119" s="37"/>
      <c r="M2119" s="37"/>
      <c r="N2119" s="37"/>
      <c r="O2119" s="37"/>
      <c r="P2119" s="37"/>
      <c r="Q2119" s="37"/>
      <c r="R2119" s="37"/>
    </row>
    <row r="2120" spans="1:18" x14ac:dyDescent="0.2">
      <c r="A2120" s="38"/>
      <c r="B2120" s="39"/>
      <c r="C2120" s="37"/>
      <c r="D2120" s="37"/>
      <c r="E2120" s="37"/>
      <c r="F2120" s="37"/>
      <c r="G2120" s="37"/>
      <c r="H2120" s="37"/>
      <c r="I2120" s="37"/>
      <c r="J2120" s="37"/>
      <c r="K2120" s="37"/>
      <c r="L2120" s="37"/>
      <c r="M2120" s="37"/>
      <c r="N2120" s="37"/>
      <c r="O2120" s="37"/>
      <c r="P2120" s="37"/>
      <c r="Q2120" s="37"/>
      <c r="R2120" s="37"/>
    </row>
    <row r="2121" spans="1:18" x14ac:dyDescent="0.2">
      <c r="A2121" s="38"/>
      <c r="B2121" s="39"/>
      <c r="C2121" s="37"/>
      <c r="D2121" s="37"/>
      <c r="E2121" s="37"/>
      <c r="F2121" s="37"/>
      <c r="G2121" s="37"/>
      <c r="H2121" s="37"/>
      <c r="I2121" s="37"/>
      <c r="J2121" s="37"/>
      <c r="K2121" s="37"/>
      <c r="L2121" s="37"/>
      <c r="M2121" s="37"/>
      <c r="N2121" s="37"/>
      <c r="O2121" s="37"/>
      <c r="P2121" s="37"/>
      <c r="Q2121" s="37"/>
      <c r="R2121" s="37"/>
    </row>
    <row r="2122" spans="1:18" x14ac:dyDescent="0.2">
      <c r="A2122" s="38"/>
      <c r="B2122" s="39"/>
      <c r="C2122" s="37"/>
      <c r="D2122" s="37"/>
      <c r="E2122" s="37"/>
      <c r="F2122" s="37"/>
      <c r="G2122" s="37"/>
      <c r="H2122" s="37"/>
      <c r="I2122" s="37"/>
      <c r="J2122" s="37"/>
      <c r="K2122" s="37"/>
      <c r="L2122" s="37"/>
      <c r="M2122" s="37"/>
      <c r="N2122" s="37"/>
      <c r="O2122" s="37"/>
      <c r="P2122" s="37"/>
      <c r="Q2122" s="37"/>
      <c r="R2122" s="37"/>
    </row>
    <row r="2123" spans="1:18" x14ac:dyDescent="0.2">
      <c r="A2123" s="38"/>
      <c r="B2123" s="39"/>
      <c r="C2123" s="37"/>
      <c r="D2123" s="37"/>
      <c r="E2123" s="37"/>
      <c r="F2123" s="37"/>
      <c r="G2123" s="37"/>
      <c r="H2123" s="37"/>
      <c r="I2123" s="37"/>
      <c r="J2123" s="37"/>
      <c r="K2123" s="37"/>
      <c r="L2123" s="37"/>
      <c r="M2123" s="37"/>
      <c r="N2123" s="37"/>
      <c r="O2123" s="37"/>
      <c r="P2123" s="37"/>
      <c r="Q2123" s="37"/>
      <c r="R2123" s="37"/>
    </row>
    <row r="2124" spans="1:18" x14ac:dyDescent="0.2">
      <c r="A2124" s="38"/>
      <c r="B2124" s="39"/>
      <c r="C2124" s="37"/>
      <c r="D2124" s="37"/>
      <c r="E2124" s="37"/>
      <c r="F2124" s="37"/>
      <c r="G2124" s="37"/>
      <c r="H2124" s="37"/>
      <c r="I2124" s="37"/>
      <c r="J2124" s="37"/>
      <c r="K2124" s="37"/>
      <c r="L2124" s="37"/>
      <c r="M2124" s="37"/>
      <c r="N2124" s="37"/>
      <c r="O2124" s="37"/>
      <c r="P2124" s="37"/>
      <c r="Q2124" s="37"/>
      <c r="R2124" s="37"/>
    </row>
    <row r="2125" spans="1:18" x14ac:dyDescent="0.2">
      <c r="A2125" s="38"/>
      <c r="B2125" s="39"/>
      <c r="C2125" s="37"/>
      <c r="D2125" s="37"/>
      <c r="E2125" s="37"/>
      <c r="F2125" s="37"/>
      <c r="G2125" s="37"/>
      <c r="H2125" s="37"/>
      <c r="I2125" s="37"/>
      <c r="J2125" s="37"/>
      <c r="K2125" s="37"/>
      <c r="L2125" s="37"/>
      <c r="M2125" s="37"/>
      <c r="N2125" s="37"/>
      <c r="O2125" s="37"/>
      <c r="P2125" s="37"/>
      <c r="Q2125" s="37"/>
      <c r="R2125" s="37"/>
    </row>
    <row r="2126" spans="1:18" x14ac:dyDescent="0.2">
      <c r="A2126" s="38"/>
      <c r="B2126" s="39"/>
      <c r="C2126" s="37"/>
      <c r="D2126" s="37"/>
      <c r="E2126" s="37"/>
      <c r="F2126" s="37"/>
      <c r="G2126" s="37"/>
      <c r="H2126" s="37"/>
      <c r="I2126" s="37"/>
      <c r="J2126" s="37"/>
      <c r="K2126" s="37"/>
      <c r="L2126" s="37"/>
      <c r="M2126" s="37"/>
      <c r="N2126" s="37"/>
      <c r="O2126" s="37"/>
      <c r="P2126" s="37"/>
      <c r="Q2126" s="37"/>
      <c r="R2126" s="37"/>
    </row>
    <row r="2127" spans="1:18" x14ac:dyDescent="0.2">
      <c r="A2127" s="38"/>
      <c r="B2127" s="39"/>
      <c r="C2127" s="37"/>
      <c r="D2127" s="37"/>
      <c r="E2127" s="37"/>
      <c r="F2127" s="37"/>
      <c r="G2127" s="37"/>
      <c r="H2127" s="37"/>
      <c r="I2127" s="37"/>
      <c r="J2127" s="37"/>
      <c r="K2127" s="37"/>
      <c r="L2127" s="37"/>
      <c r="M2127" s="37"/>
      <c r="N2127" s="37"/>
      <c r="O2127" s="37"/>
      <c r="P2127" s="37"/>
      <c r="Q2127" s="37"/>
      <c r="R2127" s="37"/>
    </row>
    <row r="2128" spans="1:18" x14ac:dyDescent="0.2">
      <c r="A2128" s="38"/>
      <c r="B2128" s="39"/>
      <c r="C2128" s="37"/>
      <c r="D2128" s="37"/>
      <c r="E2128" s="37"/>
      <c r="F2128" s="37"/>
      <c r="G2128" s="37"/>
      <c r="H2128" s="37"/>
      <c r="I2128" s="37"/>
      <c r="J2128" s="37"/>
      <c r="K2128" s="37"/>
      <c r="L2128" s="37"/>
      <c r="M2128" s="37"/>
      <c r="N2128" s="37"/>
      <c r="O2128" s="37"/>
      <c r="P2128" s="37"/>
      <c r="Q2128" s="37"/>
      <c r="R2128" s="37"/>
    </row>
    <row r="2129" spans="1:18" x14ac:dyDescent="0.2">
      <c r="A2129" s="38"/>
      <c r="B2129" s="39"/>
      <c r="C2129" s="37"/>
      <c r="D2129" s="37"/>
      <c r="E2129" s="37"/>
      <c r="F2129" s="37"/>
      <c r="G2129" s="37"/>
      <c r="H2129" s="37"/>
      <c r="I2129" s="37"/>
      <c r="J2129" s="37"/>
      <c r="K2129" s="37"/>
      <c r="L2129" s="37"/>
      <c r="M2129" s="37"/>
      <c r="N2129" s="37"/>
      <c r="O2129" s="37"/>
      <c r="P2129" s="37"/>
      <c r="Q2129" s="37"/>
      <c r="R2129" s="37"/>
    </row>
    <row r="2130" spans="1:18" x14ac:dyDescent="0.2">
      <c r="A2130" s="38"/>
      <c r="B2130" s="39"/>
      <c r="C2130" s="37"/>
      <c r="D2130" s="37"/>
      <c r="E2130" s="37"/>
      <c r="F2130" s="37"/>
      <c r="G2130" s="37"/>
      <c r="H2130" s="37"/>
      <c r="I2130" s="37"/>
      <c r="J2130" s="37"/>
      <c r="K2130" s="37"/>
      <c r="L2130" s="37"/>
      <c r="M2130" s="37"/>
      <c r="N2130" s="37"/>
      <c r="O2130" s="37"/>
      <c r="P2130" s="37"/>
      <c r="Q2130" s="37"/>
      <c r="R2130" s="37"/>
    </row>
    <row r="2131" spans="1:18" x14ac:dyDescent="0.2">
      <c r="A2131" s="38"/>
      <c r="B2131" s="39"/>
      <c r="C2131" s="37"/>
      <c r="D2131" s="37"/>
      <c r="E2131" s="37"/>
      <c r="F2131" s="37"/>
      <c r="G2131" s="37"/>
      <c r="H2131" s="37"/>
      <c r="I2131" s="37"/>
      <c r="J2131" s="37"/>
      <c r="K2131" s="37"/>
      <c r="L2131" s="37"/>
      <c r="M2131" s="37"/>
      <c r="N2131" s="37"/>
      <c r="O2131" s="37"/>
      <c r="P2131" s="37"/>
      <c r="Q2131" s="37"/>
      <c r="R2131" s="37"/>
    </row>
    <row r="2132" spans="1:18" x14ac:dyDescent="0.2">
      <c r="A2132" s="38"/>
      <c r="B2132" s="39"/>
      <c r="C2132" s="37"/>
      <c r="D2132" s="37"/>
      <c r="E2132" s="37"/>
      <c r="F2132" s="37"/>
      <c r="G2132" s="37"/>
      <c r="H2132" s="37"/>
      <c r="I2132" s="37"/>
      <c r="J2132" s="37"/>
      <c r="K2132" s="37"/>
      <c r="L2132" s="37"/>
      <c r="M2132" s="37"/>
      <c r="N2132" s="37"/>
      <c r="O2132" s="37"/>
      <c r="P2132" s="37"/>
      <c r="Q2132" s="37"/>
      <c r="R2132" s="37"/>
    </row>
    <row r="2133" spans="1:18" x14ac:dyDescent="0.2">
      <c r="A2133" s="38"/>
      <c r="B2133" s="39"/>
      <c r="C2133" s="37"/>
      <c r="D2133" s="37"/>
      <c r="E2133" s="37"/>
      <c r="F2133" s="37"/>
      <c r="G2133" s="37"/>
      <c r="H2133" s="37"/>
      <c r="I2133" s="37"/>
      <c r="J2133" s="37"/>
      <c r="K2133" s="37"/>
      <c r="L2133" s="37"/>
      <c r="M2133" s="37"/>
      <c r="N2133" s="37"/>
      <c r="O2133" s="37"/>
      <c r="P2133" s="37"/>
      <c r="Q2133" s="37"/>
      <c r="R2133" s="37"/>
    </row>
    <row r="2134" spans="1:18" x14ac:dyDescent="0.2">
      <c r="A2134" s="38"/>
      <c r="B2134" s="39"/>
      <c r="C2134" s="37"/>
      <c r="D2134" s="37"/>
      <c r="E2134" s="37"/>
      <c r="F2134" s="37"/>
      <c r="G2134" s="37"/>
      <c r="H2134" s="37"/>
      <c r="I2134" s="37"/>
      <c r="J2134" s="37"/>
      <c r="K2134" s="37"/>
      <c r="L2134" s="37"/>
      <c r="M2134" s="37"/>
      <c r="N2134" s="37"/>
      <c r="O2134" s="37"/>
      <c r="P2134" s="37"/>
      <c r="Q2134" s="37"/>
      <c r="R2134" s="37"/>
    </row>
    <row r="2135" spans="1:18" x14ac:dyDescent="0.2">
      <c r="A2135" s="38"/>
      <c r="B2135" s="39"/>
      <c r="C2135" s="37"/>
      <c r="D2135" s="37"/>
      <c r="E2135" s="37"/>
      <c r="F2135" s="37"/>
      <c r="G2135" s="37"/>
      <c r="H2135" s="37"/>
      <c r="I2135" s="37"/>
      <c r="J2135" s="37"/>
      <c r="K2135" s="37"/>
      <c r="L2135" s="37"/>
      <c r="M2135" s="37"/>
      <c r="N2135" s="37"/>
      <c r="O2135" s="37"/>
      <c r="P2135" s="37"/>
      <c r="Q2135" s="37"/>
      <c r="R2135" s="37"/>
    </row>
    <row r="2136" spans="1:18" x14ac:dyDescent="0.2">
      <c r="A2136" s="38"/>
      <c r="B2136" s="39"/>
      <c r="C2136" s="37"/>
      <c r="D2136" s="37"/>
      <c r="E2136" s="37"/>
      <c r="F2136" s="37"/>
      <c r="G2136" s="37"/>
      <c r="H2136" s="37"/>
      <c r="I2136" s="37"/>
      <c r="J2136" s="37"/>
      <c r="K2136" s="37"/>
      <c r="L2136" s="37"/>
      <c r="M2136" s="37"/>
      <c r="N2136" s="37"/>
      <c r="O2136" s="37"/>
      <c r="P2136" s="37"/>
      <c r="Q2136" s="37"/>
      <c r="R2136" s="37"/>
    </row>
    <row r="2137" spans="1:18" x14ac:dyDescent="0.2">
      <c r="A2137" s="38"/>
      <c r="B2137" s="39"/>
      <c r="C2137" s="37"/>
      <c r="D2137" s="37"/>
      <c r="E2137" s="37"/>
      <c r="F2137" s="37"/>
      <c r="G2137" s="37"/>
      <c r="H2137" s="37"/>
      <c r="I2137" s="37"/>
      <c r="J2137" s="37"/>
      <c r="K2137" s="37"/>
      <c r="L2137" s="37"/>
      <c r="M2137" s="37"/>
      <c r="N2137" s="37"/>
      <c r="O2137" s="37"/>
      <c r="P2137" s="37"/>
      <c r="Q2137" s="37"/>
      <c r="R2137" s="37"/>
    </row>
    <row r="2138" spans="1:18" x14ac:dyDescent="0.2">
      <c r="A2138" s="38"/>
      <c r="B2138" s="39"/>
      <c r="C2138" s="37"/>
      <c r="D2138" s="37"/>
      <c r="E2138" s="37"/>
      <c r="F2138" s="37"/>
      <c r="G2138" s="37"/>
      <c r="H2138" s="37"/>
      <c r="I2138" s="37"/>
      <c r="J2138" s="37"/>
      <c r="K2138" s="37"/>
      <c r="L2138" s="37"/>
      <c r="M2138" s="37"/>
      <c r="N2138" s="37"/>
      <c r="O2138" s="37"/>
      <c r="P2138" s="37"/>
      <c r="Q2138" s="37"/>
      <c r="R2138" s="37"/>
    </row>
    <row r="2139" spans="1:18" x14ac:dyDescent="0.2">
      <c r="A2139" s="38"/>
      <c r="B2139" s="39"/>
      <c r="C2139" s="37"/>
      <c r="D2139" s="37"/>
      <c r="E2139" s="37"/>
      <c r="F2139" s="37"/>
      <c r="G2139" s="37"/>
      <c r="H2139" s="37"/>
      <c r="I2139" s="37"/>
      <c r="J2139" s="37"/>
      <c r="K2139" s="37"/>
      <c r="L2139" s="37"/>
      <c r="M2139" s="37"/>
      <c r="N2139" s="37"/>
      <c r="O2139" s="37"/>
      <c r="P2139" s="37"/>
      <c r="Q2139" s="37"/>
      <c r="R2139" s="37"/>
    </row>
    <row r="2140" spans="1:18" x14ac:dyDescent="0.2">
      <c r="A2140" s="38"/>
      <c r="B2140" s="39"/>
      <c r="C2140" s="37"/>
      <c r="D2140" s="37"/>
      <c r="E2140" s="37"/>
      <c r="F2140" s="37"/>
      <c r="G2140" s="37"/>
      <c r="H2140" s="37"/>
      <c r="I2140" s="37"/>
      <c r="J2140" s="37"/>
      <c r="K2140" s="37"/>
      <c r="L2140" s="37"/>
      <c r="M2140" s="37"/>
      <c r="N2140" s="37"/>
      <c r="O2140" s="37"/>
      <c r="P2140" s="37"/>
      <c r="Q2140" s="37"/>
      <c r="R2140" s="37"/>
    </row>
    <row r="2141" spans="1:18" x14ac:dyDescent="0.2">
      <c r="A2141" s="38"/>
      <c r="B2141" s="39"/>
      <c r="C2141" s="37"/>
      <c r="D2141" s="37"/>
      <c r="E2141" s="37"/>
      <c r="F2141" s="37"/>
      <c r="G2141" s="37"/>
      <c r="H2141" s="37"/>
      <c r="I2141" s="37"/>
      <c r="J2141" s="37"/>
      <c r="K2141" s="37"/>
      <c r="L2141" s="37"/>
      <c r="M2141" s="37"/>
      <c r="N2141" s="37"/>
      <c r="O2141" s="37"/>
      <c r="P2141" s="37"/>
      <c r="Q2141" s="37"/>
      <c r="R2141" s="37"/>
    </row>
    <row r="2142" spans="1:18" x14ac:dyDescent="0.2">
      <c r="A2142" s="38"/>
      <c r="B2142" s="39"/>
      <c r="C2142" s="37"/>
      <c r="D2142" s="37"/>
      <c r="E2142" s="37"/>
      <c r="F2142" s="37"/>
      <c r="G2142" s="37"/>
      <c r="H2142" s="37"/>
      <c r="I2142" s="37"/>
      <c r="J2142" s="37"/>
      <c r="K2142" s="37"/>
      <c r="L2142" s="37"/>
      <c r="M2142" s="37"/>
      <c r="N2142" s="37"/>
      <c r="O2142" s="37"/>
      <c r="P2142" s="37"/>
      <c r="Q2142" s="37"/>
      <c r="R2142" s="37"/>
    </row>
    <row r="2143" spans="1:18" x14ac:dyDescent="0.2">
      <c r="A2143" s="38"/>
      <c r="B2143" s="39"/>
      <c r="C2143" s="37"/>
      <c r="D2143" s="37"/>
      <c r="E2143" s="37"/>
      <c r="F2143" s="37"/>
      <c r="G2143" s="37"/>
      <c r="H2143" s="37"/>
      <c r="I2143" s="37"/>
      <c r="J2143" s="37"/>
      <c r="K2143" s="37"/>
      <c r="L2143" s="37"/>
      <c r="M2143" s="37"/>
      <c r="N2143" s="37"/>
      <c r="O2143" s="37"/>
      <c r="P2143" s="37"/>
      <c r="Q2143" s="37"/>
      <c r="R2143" s="37"/>
    </row>
    <row r="2144" spans="1:18" x14ac:dyDescent="0.2">
      <c r="A2144" s="38"/>
      <c r="B2144" s="39"/>
      <c r="C2144" s="37"/>
      <c r="D2144" s="37"/>
      <c r="E2144" s="37"/>
      <c r="F2144" s="37"/>
      <c r="G2144" s="37"/>
      <c r="H2144" s="37"/>
      <c r="I2144" s="37"/>
      <c r="J2144" s="37"/>
      <c r="K2144" s="37"/>
      <c r="L2144" s="37"/>
      <c r="M2144" s="37"/>
      <c r="N2144" s="37"/>
      <c r="O2144" s="37"/>
      <c r="P2144" s="37"/>
      <c r="Q2144" s="37"/>
      <c r="R2144" s="37"/>
    </row>
    <row r="2145" spans="1:18" x14ac:dyDescent="0.2">
      <c r="A2145" s="38"/>
      <c r="B2145" s="39"/>
      <c r="C2145" s="37"/>
      <c r="D2145" s="37"/>
      <c r="E2145" s="37"/>
      <c r="F2145" s="37"/>
      <c r="G2145" s="37"/>
      <c r="H2145" s="37"/>
      <c r="I2145" s="37"/>
      <c r="J2145" s="37"/>
      <c r="K2145" s="37"/>
      <c r="L2145" s="37"/>
      <c r="M2145" s="37"/>
      <c r="N2145" s="37"/>
      <c r="O2145" s="37"/>
      <c r="P2145" s="37"/>
      <c r="Q2145" s="37"/>
      <c r="R2145" s="37"/>
    </row>
    <row r="2146" spans="1:18" x14ac:dyDescent="0.2">
      <c r="A2146" s="38"/>
      <c r="B2146" s="39"/>
      <c r="C2146" s="37"/>
      <c r="D2146" s="37"/>
      <c r="E2146" s="37"/>
      <c r="F2146" s="37"/>
      <c r="G2146" s="37"/>
      <c r="H2146" s="37"/>
      <c r="I2146" s="37"/>
      <c r="J2146" s="37"/>
      <c r="K2146" s="37"/>
      <c r="L2146" s="37"/>
      <c r="M2146" s="37"/>
      <c r="N2146" s="37"/>
      <c r="O2146" s="37"/>
      <c r="P2146" s="37"/>
      <c r="Q2146" s="37"/>
      <c r="R2146" s="37"/>
    </row>
    <row r="2147" spans="1:18" x14ac:dyDescent="0.2">
      <c r="A2147" s="38"/>
      <c r="B2147" s="39"/>
      <c r="C2147" s="37"/>
      <c r="D2147" s="37"/>
      <c r="E2147" s="37"/>
      <c r="F2147" s="37"/>
      <c r="G2147" s="37"/>
      <c r="H2147" s="37"/>
      <c r="I2147" s="37"/>
      <c r="J2147" s="37"/>
      <c r="K2147" s="37"/>
      <c r="L2147" s="37"/>
      <c r="M2147" s="37"/>
      <c r="N2147" s="37"/>
      <c r="O2147" s="37"/>
      <c r="P2147" s="37"/>
      <c r="Q2147" s="37"/>
      <c r="R2147" s="37"/>
    </row>
    <row r="2148" spans="1:18" x14ac:dyDescent="0.2">
      <c r="A2148" s="38"/>
      <c r="B2148" s="39"/>
      <c r="C2148" s="37"/>
      <c r="D2148" s="37"/>
      <c r="E2148" s="37"/>
      <c r="F2148" s="37"/>
      <c r="G2148" s="37"/>
      <c r="H2148" s="37"/>
      <c r="I2148" s="37"/>
      <c r="J2148" s="37"/>
      <c r="K2148" s="37"/>
      <c r="L2148" s="37"/>
      <c r="M2148" s="37"/>
      <c r="N2148" s="37"/>
      <c r="O2148" s="37"/>
      <c r="P2148" s="37"/>
      <c r="Q2148" s="37"/>
      <c r="R2148" s="37"/>
    </row>
    <row r="2149" spans="1:18" x14ac:dyDescent="0.2">
      <c r="A2149" s="38"/>
      <c r="B2149" s="39"/>
      <c r="C2149" s="37"/>
      <c r="D2149" s="37"/>
      <c r="E2149" s="37"/>
      <c r="F2149" s="37"/>
      <c r="G2149" s="37"/>
      <c r="H2149" s="37"/>
      <c r="I2149" s="37"/>
      <c r="J2149" s="37"/>
      <c r="K2149" s="37"/>
      <c r="L2149" s="37"/>
      <c r="M2149" s="37"/>
      <c r="N2149" s="37"/>
      <c r="O2149" s="37"/>
      <c r="P2149" s="37"/>
      <c r="Q2149" s="37"/>
      <c r="R2149" s="37"/>
    </row>
    <row r="2150" spans="1:18" x14ac:dyDescent="0.2">
      <c r="A2150" s="38"/>
      <c r="B2150" s="39"/>
      <c r="C2150" s="37"/>
      <c r="D2150" s="37"/>
      <c r="E2150" s="37"/>
      <c r="F2150" s="37"/>
      <c r="G2150" s="37"/>
      <c r="H2150" s="37"/>
      <c r="I2150" s="37"/>
      <c r="J2150" s="37"/>
      <c r="K2150" s="37"/>
      <c r="L2150" s="37"/>
      <c r="M2150" s="37"/>
      <c r="N2150" s="37"/>
      <c r="O2150" s="37"/>
      <c r="P2150" s="37"/>
      <c r="Q2150" s="37"/>
      <c r="R2150" s="37"/>
    </row>
    <row r="2151" spans="1:18" x14ac:dyDescent="0.2">
      <c r="A2151" s="38"/>
      <c r="B2151" s="39"/>
      <c r="C2151" s="37"/>
      <c r="D2151" s="37"/>
      <c r="E2151" s="37"/>
      <c r="F2151" s="37"/>
      <c r="G2151" s="37"/>
      <c r="H2151" s="37"/>
      <c r="I2151" s="37"/>
      <c r="J2151" s="37"/>
      <c r="K2151" s="37"/>
      <c r="L2151" s="37"/>
      <c r="M2151" s="37"/>
      <c r="N2151" s="37"/>
      <c r="O2151" s="37"/>
      <c r="P2151" s="37"/>
      <c r="Q2151" s="37"/>
      <c r="R2151" s="37"/>
    </row>
    <row r="2152" spans="1:18" x14ac:dyDescent="0.2">
      <c r="A2152" s="38"/>
      <c r="B2152" s="39"/>
      <c r="C2152" s="37"/>
      <c r="D2152" s="37"/>
      <c r="E2152" s="37"/>
      <c r="F2152" s="37"/>
      <c r="G2152" s="37"/>
      <c r="H2152" s="37"/>
      <c r="I2152" s="37"/>
      <c r="J2152" s="37"/>
      <c r="K2152" s="37"/>
      <c r="L2152" s="37"/>
      <c r="M2152" s="37"/>
      <c r="N2152" s="37"/>
      <c r="O2152" s="37"/>
      <c r="P2152" s="37"/>
      <c r="Q2152" s="37"/>
      <c r="R2152" s="37"/>
    </row>
    <row r="2153" spans="1:18" x14ac:dyDescent="0.2">
      <c r="A2153" s="38"/>
      <c r="B2153" s="39"/>
      <c r="C2153" s="37"/>
      <c r="D2153" s="37"/>
      <c r="E2153" s="37"/>
      <c r="F2153" s="37"/>
      <c r="G2153" s="37"/>
      <c r="H2153" s="37"/>
      <c r="I2153" s="37"/>
      <c r="J2153" s="37"/>
      <c r="K2153" s="37"/>
      <c r="L2153" s="37"/>
      <c r="M2153" s="37"/>
      <c r="N2153" s="37"/>
      <c r="O2153" s="37"/>
      <c r="P2153" s="37"/>
      <c r="Q2153" s="37"/>
      <c r="R2153" s="37"/>
    </row>
    <row r="2154" spans="1:18" x14ac:dyDescent="0.2">
      <c r="A2154" s="38"/>
      <c r="B2154" s="39"/>
      <c r="C2154" s="37"/>
      <c r="D2154" s="37"/>
      <c r="E2154" s="37"/>
      <c r="F2154" s="37"/>
      <c r="G2154" s="37"/>
      <c r="H2154" s="37"/>
      <c r="I2154" s="37"/>
      <c r="J2154" s="37"/>
      <c r="K2154" s="37"/>
      <c r="L2154" s="37"/>
      <c r="M2154" s="37"/>
      <c r="N2154" s="37"/>
      <c r="O2154" s="37"/>
      <c r="P2154" s="37"/>
      <c r="Q2154" s="37"/>
      <c r="R2154" s="37"/>
    </row>
    <row r="2155" spans="1:18" x14ac:dyDescent="0.2">
      <c r="A2155" s="38"/>
      <c r="B2155" s="39"/>
      <c r="C2155" s="37"/>
      <c r="D2155" s="37"/>
      <c r="E2155" s="37"/>
      <c r="F2155" s="37"/>
      <c r="G2155" s="37"/>
      <c r="H2155" s="37"/>
      <c r="I2155" s="37"/>
      <c r="J2155" s="37"/>
      <c r="K2155" s="37"/>
      <c r="L2155" s="37"/>
      <c r="M2155" s="37"/>
      <c r="N2155" s="37"/>
      <c r="O2155" s="37"/>
      <c r="P2155" s="37"/>
      <c r="Q2155" s="37"/>
      <c r="R2155" s="37"/>
    </row>
    <row r="2156" spans="1:18" x14ac:dyDescent="0.2">
      <c r="A2156" s="38"/>
      <c r="B2156" s="39"/>
      <c r="C2156" s="37"/>
      <c r="D2156" s="37"/>
      <c r="E2156" s="37"/>
      <c r="F2156" s="37"/>
      <c r="G2156" s="37"/>
      <c r="H2156" s="37"/>
      <c r="I2156" s="37"/>
      <c r="J2156" s="37"/>
      <c r="K2156" s="37"/>
      <c r="L2156" s="37"/>
      <c r="M2156" s="37"/>
      <c r="N2156" s="37"/>
      <c r="O2156" s="37"/>
      <c r="P2156" s="37"/>
      <c r="Q2156" s="37"/>
      <c r="R2156" s="37"/>
    </row>
    <row r="2157" spans="1:18" x14ac:dyDescent="0.2">
      <c r="A2157" s="38"/>
      <c r="B2157" s="39"/>
      <c r="C2157" s="37"/>
      <c r="D2157" s="37"/>
      <c r="E2157" s="37"/>
      <c r="F2157" s="37"/>
      <c r="G2157" s="37"/>
      <c r="H2157" s="37"/>
      <c r="I2157" s="37"/>
      <c r="J2157" s="37"/>
      <c r="K2157" s="37"/>
      <c r="L2157" s="37"/>
      <c r="M2157" s="37"/>
      <c r="N2157" s="37"/>
      <c r="O2157" s="37"/>
      <c r="P2157" s="37"/>
      <c r="Q2157" s="37"/>
      <c r="R2157" s="37"/>
    </row>
    <row r="2158" spans="1:18" x14ac:dyDescent="0.2">
      <c r="A2158" s="38"/>
      <c r="B2158" s="39"/>
      <c r="C2158" s="37"/>
      <c r="D2158" s="37"/>
      <c r="E2158" s="37"/>
      <c r="F2158" s="37"/>
      <c r="G2158" s="37"/>
      <c r="H2158" s="37"/>
      <c r="I2158" s="37"/>
      <c r="J2158" s="37"/>
      <c r="K2158" s="37"/>
      <c r="L2158" s="37"/>
      <c r="M2158" s="37"/>
      <c r="N2158" s="37"/>
      <c r="O2158" s="37"/>
      <c r="P2158" s="37"/>
      <c r="Q2158" s="37"/>
      <c r="R2158" s="37"/>
    </row>
    <row r="2159" spans="1:18" x14ac:dyDescent="0.2">
      <c r="A2159" s="38"/>
      <c r="B2159" s="39"/>
      <c r="C2159" s="37"/>
      <c r="D2159" s="37"/>
      <c r="E2159" s="37"/>
      <c r="F2159" s="37"/>
      <c r="G2159" s="37"/>
      <c r="H2159" s="37"/>
      <c r="I2159" s="37"/>
      <c r="J2159" s="37"/>
      <c r="K2159" s="37"/>
      <c r="L2159" s="37"/>
      <c r="M2159" s="37"/>
      <c r="N2159" s="37"/>
      <c r="O2159" s="37"/>
      <c r="P2159" s="37"/>
      <c r="Q2159" s="37"/>
      <c r="R2159" s="37"/>
    </row>
    <row r="2160" spans="1:18" x14ac:dyDescent="0.2">
      <c r="A2160" s="38"/>
      <c r="B2160" s="39"/>
      <c r="C2160" s="37"/>
      <c r="D2160" s="37"/>
      <c r="E2160" s="37"/>
      <c r="F2160" s="37"/>
      <c r="G2160" s="37"/>
      <c r="H2160" s="37"/>
      <c r="I2160" s="37"/>
      <c r="J2160" s="37"/>
      <c r="K2160" s="37"/>
      <c r="L2160" s="37"/>
      <c r="M2160" s="37"/>
      <c r="N2160" s="37"/>
      <c r="O2160" s="37"/>
      <c r="P2160" s="37"/>
      <c r="Q2160" s="37"/>
      <c r="R2160" s="37"/>
    </row>
    <row r="2161" spans="1:18" x14ac:dyDescent="0.2">
      <c r="A2161" s="38"/>
      <c r="B2161" s="39"/>
      <c r="C2161" s="37"/>
      <c r="D2161" s="37"/>
      <c r="E2161" s="37"/>
      <c r="F2161" s="37"/>
      <c r="G2161" s="37"/>
      <c r="H2161" s="37"/>
      <c r="I2161" s="37"/>
      <c r="J2161" s="37"/>
      <c r="K2161" s="37"/>
      <c r="L2161" s="37"/>
      <c r="M2161" s="37"/>
      <c r="N2161" s="37"/>
      <c r="O2161" s="37"/>
      <c r="P2161" s="37"/>
      <c r="Q2161" s="37"/>
      <c r="R2161" s="37"/>
    </row>
    <row r="2162" spans="1:18" x14ac:dyDescent="0.2">
      <c r="A2162" s="38"/>
      <c r="B2162" s="39"/>
      <c r="C2162" s="37"/>
      <c r="D2162" s="37"/>
      <c r="E2162" s="37"/>
      <c r="F2162" s="37"/>
      <c r="G2162" s="37"/>
      <c r="H2162" s="37"/>
      <c r="I2162" s="37"/>
      <c r="J2162" s="37"/>
      <c r="K2162" s="37"/>
      <c r="L2162" s="37"/>
      <c r="M2162" s="37"/>
      <c r="N2162" s="37"/>
      <c r="O2162" s="37"/>
      <c r="P2162" s="37"/>
      <c r="Q2162" s="37"/>
      <c r="R2162" s="37"/>
    </row>
    <row r="2163" spans="1:18" x14ac:dyDescent="0.2">
      <c r="A2163" s="38"/>
      <c r="B2163" s="39"/>
      <c r="C2163" s="37"/>
      <c r="D2163" s="37"/>
      <c r="E2163" s="37"/>
      <c r="F2163" s="37"/>
      <c r="G2163" s="37"/>
      <c r="H2163" s="37"/>
      <c r="I2163" s="37"/>
      <c r="J2163" s="37"/>
      <c r="K2163" s="37"/>
      <c r="L2163" s="37"/>
      <c r="M2163" s="37"/>
      <c r="N2163" s="37"/>
      <c r="O2163" s="37"/>
      <c r="P2163" s="37"/>
      <c r="Q2163" s="37"/>
      <c r="R2163" s="37"/>
    </row>
    <row r="2164" spans="1:18" x14ac:dyDescent="0.2">
      <c r="A2164" s="38"/>
      <c r="B2164" s="39"/>
      <c r="C2164" s="37"/>
      <c r="D2164" s="37"/>
      <c r="E2164" s="37"/>
      <c r="F2164" s="37"/>
      <c r="G2164" s="37"/>
      <c r="H2164" s="37"/>
      <c r="I2164" s="37"/>
      <c r="J2164" s="37"/>
      <c r="K2164" s="37"/>
      <c r="L2164" s="37"/>
      <c r="M2164" s="37"/>
      <c r="N2164" s="37"/>
      <c r="O2164" s="37"/>
      <c r="P2164" s="37"/>
      <c r="Q2164" s="37"/>
      <c r="R2164" s="37"/>
    </row>
    <row r="2165" spans="1:18" x14ac:dyDescent="0.2">
      <c r="A2165" s="38"/>
      <c r="B2165" s="39"/>
      <c r="C2165" s="37"/>
      <c r="D2165" s="37"/>
      <c r="E2165" s="37"/>
      <c r="F2165" s="37"/>
      <c r="G2165" s="37"/>
      <c r="H2165" s="37"/>
      <c r="I2165" s="37"/>
      <c r="J2165" s="37"/>
      <c r="K2165" s="37"/>
      <c r="L2165" s="37"/>
      <c r="M2165" s="37"/>
      <c r="N2165" s="37"/>
      <c r="O2165" s="37"/>
      <c r="P2165" s="37"/>
      <c r="Q2165" s="37"/>
      <c r="R2165" s="37"/>
    </row>
    <row r="2166" spans="1:18" x14ac:dyDescent="0.2">
      <c r="A2166" s="38"/>
      <c r="B2166" s="39"/>
      <c r="C2166" s="37"/>
      <c r="D2166" s="37"/>
      <c r="E2166" s="37"/>
      <c r="F2166" s="37"/>
      <c r="G2166" s="37"/>
      <c r="H2166" s="37"/>
      <c r="I2166" s="37"/>
      <c r="J2166" s="37"/>
      <c r="K2166" s="37"/>
      <c r="L2166" s="37"/>
      <c r="M2166" s="37"/>
      <c r="N2166" s="37"/>
      <c r="O2166" s="37"/>
      <c r="P2166" s="37"/>
      <c r="Q2166" s="37"/>
      <c r="R2166" s="37"/>
    </row>
    <row r="2167" spans="1:18" x14ac:dyDescent="0.2">
      <c r="A2167" s="38"/>
      <c r="B2167" s="39"/>
      <c r="C2167" s="37"/>
      <c r="D2167" s="37"/>
      <c r="E2167" s="37"/>
      <c r="F2167" s="37"/>
      <c r="G2167" s="37"/>
      <c r="H2167" s="37"/>
      <c r="I2167" s="37"/>
      <c r="J2167" s="37"/>
      <c r="K2167" s="37"/>
      <c r="L2167" s="37"/>
      <c r="M2167" s="37"/>
      <c r="N2167" s="37"/>
      <c r="O2167" s="37"/>
      <c r="P2167" s="37"/>
      <c r="Q2167" s="37"/>
      <c r="R2167" s="37"/>
    </row>
    <row r="2168" spans="1:18" x14ac:dyDescent="0.2">
      <c r="A2168" s="38"/>
      <c r="B2168" s="39"/>
      <c r="C2168" s="37"/>
      <c r="D2168" s="37"/>
      <c r="E2168" s="37"/>
      <c r="F2168" s="37"/>
      <c r="G2168" s="37"/>
      <c r="H2168" s="37"/>
      <c r="I2168" s="37"/>
      <c r="J2168" s="37"/>
      <c r="K2168" s="37"/>
      <c r="L2168" s="37"/>
      <c r="M2168" s="37"/>
      <c r="N2168" s="37"/>
      <c r="O2168" s="37"/>
      <c r="P2168" s="37"/>
      <c r="Q2168" s="37"/>
      <c r="R2168" s="37"/>
    </row>
    <row r="2169" spans="1:18" x14ac:dyDescent="0.2">
      <c r="A2169" s="38"/>
      <c r="B2169" s="39"/>
      <c r="C2169" s="37"/>
      <c r="D2169" s="37"/>
      <c r="E2169" s="37"/>
      <c r="F2169" s="37"/>
      <c r="G2169" s="37"/>
      <c r="H2169" s="37"/>
      <c r="I2169" s="37"/>
      <c r="J2169" s="37"/>
      <c r="K2169" s="37"/>
      <c r="L2169" s="37"/>
      <c r="M2169" s="37"/>
      <c r="N2169" s="37"/>
      <c r="O2169" s="37"/>
      <c r="P2169" s="37"/>
      <c r="Q2169" s="37"/>
      <c r="R2169" s="37"/>
    </row>
    <row r="2170" spans="1:18" x14ac:dyDescent="0.2">
      <c r="A2170" s="38"/>
      <c r="B2170" s="39"/>
      <c r="C2170" s="37"/>
      <c r="D2170" s="37"/>
      <c r="E2170" s="37"/>
      <c r="F2170" s="37"/>
      <c r="G2170" s="37"/>
      <c r="H2170" s="37"/>
      <c r="I2170" s="37"/>
      <c r="J2170" s="37"/>
      <c r="K2170" s="37"/>
      <c r="L2170" s="37"/>
      <c r="M2170" s="37"/>
      <c r="N2170" s="37"/>
      <c r="O2170" s="37"/>
      <c r="P2170" s="37"/>
      <c r="Q2170" s="37"/>
      <c r="R2170" s="37"/>
    </row>
    <row r="2171" spans="1:18" x14ac:dyDescent="0.2">
      <c r="A2171" s="38"/>
      <c r="B2171" s="39"/>
      <c r="C2171" s="37"/>
      <c r="D2171" s="37"/>
      <c r="E2171" s="37"/>
      <c r="F2171" s="37"/>
      <c r="G2171" s="37"/>
      <c r="H2171" s="37"/>
      <c r="I2171" s="37"/>
      <c r="J2171" s="37"/>
      <c r="K2171" s="37"/>
      <c r="L2171" s="37"/>
      <c r="M2171" s="37"/>
      <c r="N2171" s="37"/>
      <c r="O2171" s="37"/>
      <c r="P2171" s="37"/>
      <c r="Q2171" s="37"/>
      <c r="R2171" s="37"/>
    </row>
    <row r="2172" spans="1:18" x14ac:dyDescent="0.2">
      <c r="A2172" s="38"/>
      <c r="B2172" s="39"/>
      <c r="C2172" s="37"/>
      <c r="D2172" s="37"/>
      <c r="E2172" s="37"/>
      <c r="F2172" s="37"/>
      <c r="G2172" s="37"/>
      <c r="H2172" s="37"/>
      <c r="I2172" s="37"/>
      <c r="J2172" s="37"/>
      <c r="K2172" s="37"/>
      <c r="L2172" s="37"/>
      <c r="M2172" s="37"/>
      <c r="N2172" s="37"/>
      <c r="O2172" s="37"/>
      <c r="P2172" s="37"/>
      <c r="Q2172" s="37"/>
      <c r="R2172" s="37"/>
    </row>
    <row r="2173" spans="1:18" x14ac:dyDescent="0.2">
      <c r="A2173" s="38"/>
      <c r="B2173" s="39"/>
      <c r="C2173" s="37"/>
      <c r="D2173" s="37"/>
      <c r="E2173" s="37"/>
      <c r="F2173" s="37"/>
      <c r="G2173" s="37"/>
      <c r="H2173" s="37"/>
      <c r="I2173" s="37"/>
      <c r="J2173" s="37"/>
      <c r="K2173" s="37"/>
      <c r="L2173" s="37"/>
      <c r="M2173" s="37"/>
      <c r="N2173" s="37"/>
      <c r="O2173" s="37"/>
      <c r="P2173" s="37"/>
      <c r="Q2173" s="37"/>
      <c r="R2173" s="37"/>
    </row>
    <row r="2174" spans="1:18" x14ac:dyDescent="0.2">
      <c r="A2174" s="38"/>
      <c r="B2174" s="39"/>
      <c r="C2174" s="37"/>
      <c r="D2174" s="37"/>
      <c r="E2174" s="37"/>
      <c r="F2174" s="37"/>
      <c r="G2174" s="37"/>
      <c r="H2174" s="37"/>
      <c r="I2174" s="37"/>
      <c r="J2174" s="37"/>
      <c r="K2174" s="37"/>
      <c r="L2174" s="37"/>
      <c r="M2174" s="37"/>
      <c r="N2174" s="37"/>
      <c r="O2174" s="37"/>
      <c r="P2174" s="37"/>
      <c r="Q2174" s="37"/>
      <c r="R2174" s="37"/>
    </row>
    <row r="2175" spans="1:18" x14ac:dyDescent="0.2">
      <c r="A2175" s="38"/>
      <c r="B2175" s="39"/>
      <c r="C2175" s="37"/>
      <c r="D2175" s="37"/>
      <c r="E2175" s="37"/>
      <c r="F2175" s="37"/>
      <c r="G2175" s="37"/>
      <c r="H2175" s="37"/>
      <c r="I2175" s="37"/>
      <c r="J2175" s="37"/>
      <c r="K2175" s="37"/>
      <c r="L2175" s="37"/>
      <c r="M2175" s="37"/>
      <c r="N2175" s="37"/>
      <c r="O2175" s="37"/>
      <c r="P2175" s="37"/>
      <c r="Q2175" s="37"/>
      <c r="R2175" s="37"/>
    </row>
    <row r="2176" spans="1:18" x14ac:dyDescent="0.2">
      <c r="A2176" s="38"/>
      <c r="B2176" s="39"/>
      <c r="C2176" s="37"/>
      <c r="D2176" s="37"/>
      <c r="E2176" s="37"/>
      <c r="F2176" s="37"/>
      <c r="G2176" s="37"/>
      <c r="H2176" s="37"/>
      <c r="I2176" s="37"/>
      <c r="J2176" s="37"/>
      <c r="K2176" s="37"/>
      <c r="L2176" s="37"/>
      <c r="M2176" s="37"/>
      <c r="N2176" s="37"/>
      <c r="O2176" s="37"/>
      <c r="P2176" s="37"/>
      <c r="Q2176" s="37"/>
      <c r="R2176" s="37"/>
    </row>
    <row r="2177" spans="1:18" x14ac:dyDescent="0.2">
      <c r="A2177" s="38"/>
      <c r="B2177" s="39"/>
      <c r="C2177" s="37"/>
      <c r="D2177" s="37"/>
      <c r="E2177" s="37"/>
      <c r="F2177" s="37"/>
      <c r="G2177" s="37"/>
      <c r="H2177" s="37"/>
      <c r="I2177" s="37"/>
      <c r="J2177" s="37"/>
      <c r="K2177" s="37"/>
      <c r="L2177" s="37"/>
      <c r="M2177" s="37"/>
      <c r="N2177" s="37"/>
      <c r="O2177" s="37"/>
      <c r="P2177" s="37"/>
      <c r="Q2177" s="37"/>
      <c r="R2177" s="37"/>
    </row>
    <row r="2178" spans="1:18" x14ac:dyDescent="0.2">
      <c r="A2178" s="38"/>
      <c r="B2178" s="39"/>
      <c r="C2178" s="37"/>
      <c r="D2178" s="37"/>
      <c r="E2178" s="37"/>
      <c r="F2178" s="37"/>
      <c r="G2178" s="37"/>
      <c r="H2178" s="37"/>
      <c r="I2178" s="37"/>
      <c r="J2178" s="37"/>
      <c r="K2178" s="37"/>
      <c r="L2178" s="37"/>
      <c r="M2178" s="37"/>
      <c r="N2178" s="37"/>
      <c r="O2178" s="37"/>
      <c r="P2178" s="37"/>
      <c r="Q2178" s="37"/>
      <c r="R2178" s="37"/>
    </row>
    <row r="2179" spans="1:18" x14ac:dyDescent="0.2">
      <c r="A2179" s="38"/>
      <c r="B2179" s="39"/>
      <c r="C2179" s="37"/>
      <c r="D2179" s="37"/>
      <c r="E2179" s="37"/>
      <c r="F2179" s="37"/>
      <c r="G2179" s="37"/>
      <c r="H2179" s="37"/>
      <c r="I2179" s="37"/>
      <c r="J2179" s="37"/>
      <c r="K2179" s="37"/>
      <c r="L2179" s="37"/>
      <c r="M2179" s="37"/>
      <c r="N2179" s="37"/>
      <c r="O2179" s="37"/>
      <c r="P2179" s="37"/>
      <c r="Q2179" s="37"/>
      <c r="R2179" s="37"/>
    </row>
    <row r="2180" spans="1:18" x14ac:dyDescent="0.2">
      <c r="A2180" s="38"/>
      <c r="B2180" s="39"/>
      <c r="C2180" s="37"/>
      <c r="D2180" s="37"/>
      <c r="E2180" s="37"/>
      <c r="F2180" s="37"/>
      <c r="G2180" s="37"/>
      <c r="H2180" s="37"/>
      <c r="I2180" s="37"/>
      <c r="J2180" s="37"/>
      <c r="K2180" s="37"/>
      <c r="L2180" s="37"/>
      <c r="M2180" s="37"/>
      <c r="N2180" s="37"/>
      <c r="O2180" s="37"/>
      <c r="P2180" s="37"/>
      <c r="Q2180" s="37"/>
      <c r="R2180" s="37"/>
    </row>
    <row r="2181" spans="1:18" x14ac:dyDescent="0.2">
      <c r="A2181" s="38"/>
      <c r="B2181" s="39"/>
      <c r="C2181" s="37"/>
      <c r="D2181" s="37"/>
      <c r="E2181" s="37"/>
      <c r="F2181" s="37"/>
      <c r="G2181" s="37"/>
      <c r="H2181" s="37"/>
      <c r="I2181" s="37"/>
      <c r="J2181" s="37"/>
      <c r="K2181" s="37"/>
      <c r="L2181" s="37"/>
      <c r="M2181" s="37"/>
      <c r="N2181" s="37"/>
      <c r="O2181" s="37"/>
      <c r="P2181" s="37"/>
      <c r="Q2181" s="37"/>
      <c r="R2181" s="37"/>
    </row>
    <row r="2182" spans="1:18" x14ac:dyDescent="0.2">
      <c r="A2182" s="38"/>
      <c r="B2182" s="39"/>
      <c r="C2182" s="37"/>
      <c r="D2182" s="37"/>
      <c r="E2182" s="37"/>
      <c r="F2182" s="37"/>
      <c r="G2182" s="37"/>
      <c r="H2182" s="37"/>
      <c r="I2182" s="37"/>
      <c r="J2182" s="37"/>
      <c r="K2182" s="37"/>
      <c r="L2182" s="37"/>
      <c r="M2182" s="37"/>
      <c r="N2182" s="37"/>
      <c r="O2182" s="37"/>
      <c r="P2182" s="37"/>
      <c r="Q2182" s="37"/>
      <c r="R2182" s="37"/>
    </row>
    <row r="2183" spans="1:18" x14ac:dyDescent="0.2">
      <c r="A2183" s="38"/>
      <c r="B2183" s="39"/>
      <c r="C2183" s="37"/>
      <c r="D2183" s="37"/>
      <c r="E2183" s="37"/>
      <c r="F2183" s="37"/>
      <c r="G2183" s="37"/>
      <c r="H2183" s="37"/>
      <c r="I2183" s="37"/>
      <c r="J2183" s="37"/>
      <c r="K2183" s="37"/>
      <c r="L2183" s="37"/>
      <c r="M2183" s="37"/>
      <c r="N2183" s="37"/>
      <c r="O2183" s="37"/>
      <c r="P2183" s="37"/>
      <c r="Q2183" s="37"/>
      <c r="R2183" s="37"/>
    </row>
    <row r="2184" spans="1:18" x14ac:dyDescent="0.2">
      <c r="A2184" s="38"/>
      <c r="B2184" s="39"/>
      <c r="C2184" s="37"/>
      <c r="D2184" s="37"/>
      <c r="E2184" s="37"/>
      <c r="F2184" s="37"/>
      <c r="G2184" s="37"/>
      <c r="H2184" s="37"/>
      <c r="I2184" s="37"/>
      <c r="J2184" s="37"/>
      <c r="K2184" s="37"/>
      <c r="L2184" s="37"/>
      <c r="M2184" s="37"/>
      <c r="N2184" s="37"/>
      <c r="O2184" s="37"/>
      <c r="P2184" s="37"/>
      <c r="Q2184" s="37"/>
      <c r="R2184" s="37"/>
    </row>
    <row r="2185" spans="1:18" x14ac:dyDescent="0.2">
      <c r="A2185" s="38"/>
      <c r="B2185" s="39"/>
      <c r="C2185" s="37"/>
      <c r="D2185" s="37"/>
      <c r="E2185" s="37"/>
      <c r="F2185" s="37"/>
      <c r="G2185" s="37"/>
      <c r="H2185" s="37"/>
      <c r="I2185" s="37"/>
      <c r="J2185" s="37"/>
      <c r="K2185" s="37"/>
      <c r="L2185" s="37"/>
      <c r="M2185" s="37"/>
      <c r="N2185" s="37"/>
      <c r="O2185" s="37"/>
      <c r="P2185" s="37"/>
      <c r="Q2185" s="37"/>
      <c r="R2185" s="37"/>
    </row>
    <row r="2186" spans="1:18" x14ac:dyDescent="0.2">
      <c r="A2186" s="38"/>
      <c r="B2186" s="39"/>
      <c r="C2186" s="37"/>
      <c r="D2186" s="37"/>
      <c r="E2186" s="37"/>
      <c r="F2186" s="37"/>
      <c r="G2186" s="37"/>
      <c r="H2186" s="37"/>
      <c r="I2186" s="37"/>
      <c r="J2186" s="37"/>
      <c r="K2186" s="37"/>
      <c r="L2186" s="37"/>
      <c r="M2186" s="37"/>
      <c r="N2186" s="37"/>
      <c r="O2186" s="37"/>
      <c r="P2186" s="37"/>
      <c r="Q2186" s="37"/>
      <c r="R2186" s="37"/>
    </row>
    <row r="2187" spans="1:18" x14ac:dyDescent="0.2">
      <c r="A2187" s="38"/>
      <c r="B2187" s="39"/>
      <c r="C2187" s="37"/>
      <c r="D2187" s="37"/>
      <c r="E2187" s="37"/>
      <c r="F2187" s="37"/>
      <c r="G2187" s="37"/>
      <c r="H2187" s="37"/>
      <c r="I2187" s="37"/>
      <c r="J2187" s="37"/>
      <c r="K2187" s="37"/>
      <c r="L2187" s="37"/>
      <c r="M2187" s="37"/>
      <c r="N2187" s="37"/>
      <c r="O2187" s="37"/>
      <c r="P2187" s="37"/>
      <c r="Q2187" s="37"/>
      <c r="R2187" s="37"/>
    </row>
    <row r="2188" spans="1:18" x14ac:dyDescent="0.2">
      <c r="A2188" s="38"/>
      <c r="B2188" s="39"/>
      <c r="C2188" s="37"/>
      <c r="D2188" s="37"/>
      <c r="E2188" s="37"/>
      <c r="F2188" s="37"/>
      <c r="G2188" s="37"/>
      <c r="H2188" s="37"/>
      <c r="I2188" s="37"/>
      <c r="J2188" s="37"/>
      <c r="K2188" s="37"/>
      <c r="L2188" s="37"/>
      <c r="M2188" s="37"/>
      <c r="N2188" s="37"/>
      <c r="O2188" s="37"/>
      <c r="P2188" s="37"/>
      <c r="Q2188" s="37"/>
      <c r="R2188" s="37"/>
    </row>
    <row r="2189" spans="1:18" x14ac:dyDescent="0.2">
      <c r="A2189" s="38"/>
      <c r="B2189" s="39"/>
      <c r="C2189" s="37"/>
      <c r="D2189" s="37"/>
      <c r="E2189" s="37"/>
      <c r="F2189" s="37"/>
      <c r="G2189" s="37"/>
      <c r="H2189" s="37"/>
      <c r="I2189" s="37"/>
      <c r="J2189" s="37"/>
      <c r="K2189" s="37"/>
      <c r="L2189" s="37"/>
      <c r="M2189" s="37"/>
      <c r="N2189" s="37"/>
      <c r="O2189" s="37"/>
      <c r="P2189" s="37"/>
      <c r="Q2189" s="37"/>
      <c r="R2189" s="37"/>
    </row>
    <row r="2190" spans="1:18" x14ac:dyDescent="0.2">
      <c r="A2190" s="38"/>
      <c r="B2190" s="39"/>
      <c r="C2190" s="37"/>
      <c r="D2190" s="37"/>
      <c r="E2190" s="37"/>
      <c r="F2190" s="37"/>
      <c r="G2190" s="37"/>
      <c r="H2190" s="37"/>
      <c r="I2190" s="37"/>
      <c r="J2190" s="37"/>
      <c r="K2190" s="37"/>
      <c r="L2190" s="37"/>
      <c r="M2190" s="37"/>
      <c r="N2190" s="37"/>
      <c r="O2190" s="37"/>
      <c r="P2190" s="37"/>
      <c r="Q2190" s="37"/>
      <c r="R2190" s="37"/>
    </row>
    <row r="2191" spans="1:18" x14ac:dyDescent="0.2">
      <c r="A2191" s="38"/>
      <c r="B2191" s="39"/>
      <c r="C2191" s="37"/>
      <c r="D2191" s="37"/>
      <c r="E2191" s="37"/>
      <c r="F2191" s="37"/>
      <c r="G2191" s="37"/>
      <c r="H2191" s="37"/>
      <c r="I2191" s="37"/>
      <c r="J2191" s="37"/>
      <c r="K2191" s="37"/>
      <c r="L2191" s="37"/>
      <c r="M2191" s="37"/>
      <c r="N2191" s="37"/>
      <c r="O2191" s="37"/>
      <c r="P2191" s="37"/>
      <c r="Q2191" s="37"/>
      <c r="R2191" s="37"/>
    </row>
    <row r="2192" spans="1:18" x14ac:dyDescent="0.2">
      <c r="A2192" s="38"/>
      <c r="B2192" s="39"/>
      <c r="C2192" s="37"/>
      <c r="D2192" s="37"/>
      <c r="E2192" s="37"/>
      <c r="F2192" s="37"/>
      <c r="G2192" s="37"/>
      <c r="H2192" s="37"/>
      <c r="I2192" s="37"/>
      <c r="J2192" s="37"/>
      <c r="K2192" s="37"/>
      <c r="L2192" s="37"/>
      <c r="M2192" s="37"/>
      <c r="N2192" s="37"/>
      <c r="O2192" s="37"/>
      <c r="P2192" s="37"/>
      <c r="Q2192" s="37"/>
      <c r="R2192" s="37"/>
    </row>
    <row r="2193" spans="1:18" x14ac:dyDescent="0.2">
      <c r="A2193" s="38"/>
      <c r="B2193" s="39"/>
      <c r="C2193" s="37"/>
      <c r="D2193" s="37"/>
      <c r="E2193" s="37"/>
      <c r="F2193" s="37"/>
      <c r="G2193" s="37"/>
      <c r="H2193" s="37"/>
      <c r="I2193" s="37"/>
      <c r="J2193" s="37"/>
      <c r="K2193" s="37"/>
      <c r="L2193" s="37"/>
      <c r="M2193" s="37"/>
      <c r="N2193" s="37"/>
      <c r="O2193" s="37"/>
      <c r="P2193" s="37"/>
      <c r="Q2193" s="37"/>
      <c r="R2193" s="37"/>
    </row>
    <row r="2194" spans="1:18" x14ac:dyDescent="0.2">
      <c r="A2194" s="38"/>
      <c r="B2194" s="39"/>
      <c r="C2194" s="37"/>
      <c r="D2194" s="37"/>
      <c r="E2194" s="37"/>
      <c r="F2194" s="37"/>
      <c r="G2194" s="37"/>
      <c r="H2194" s="37"/>
      <c r="I2194" s="37"/>
      <c r="J2194" s="37"/>
      <c r="K2194" s="37"/>
      <c r="L2194" s="37"/>
      <c r="M2194" s="37"/>
      <c r="N2194" s="37"/>
      <c r="O2194" s="37"/>
      <c r="P2194" s="37"/>
      <c r="Q2194" s="37"/>
      <c r="R2194" s="37"/>
    </row>
    <row r="2195" spans="1:18" x14ac:dyDescent="0.2">
      <c r="A2195" s="38"/>
      <c r="B2195" s="39"/>
      <c r="C2195" s="37"/>
      <c r="D2195" s="37"/>
      <c r="E2195" s="37"/>
      <c r="F2195" s="37"/>
      <c r="G2195" s="37"/>
      <c r="H2195" s="37"/>
      <c r="I2195" s="37"/>
      <c r="J2195" s="37"/>
      <c r="K2195" s="37"/>
      <c r="L2195" s="37"/>
      <c r="M2195" s="37"/>
      <c r="N2195" s="37"/>
      <c r="O2195" s="37"/>
      <c r="P2195" s="37"/>
      <c r="Q2195" s="37"/>
      <c r="R2195" s="37"/>
    </row>
    <row r="2196" spans="1:18" x14ac:dyDescent="0.2">
      <c r="A2196" s="38"/>
      <c r="B2196" s="39"/>
      <c r="C2196" s="37"/>
      <c r="D2196" s="37"/>
      <c r="E2196" s="37"/>
      <c r="F2196" s="37"/>
      <c r="G2196" s="37"/>
      <c r="H2196" s="37"/>
      <c r="I2196" s="37"/>
      <c r="J2196" s="37"/>
      <c r="K2196" s="37"/>
      <c r="L2196" s="37"/>
      <c r="M2196" s="37"/>
      <c r="N2196" s="37"/>
      <c r="O2196" s="37"/>
      <c r="P2196" s="37"/>
      <c r="Q2196" s="37"/>
      <c r="R2196" s="37"/>
    </row>
    <row r="2197" spans="1:18" x14ac:dyDescent="0.2">
      <c r="A2197" s="38"/>
      <c r="B2197" s="39"/>
      <c r="C2197" s="37"/>
      <c r="D2197" s="37"/>
      <c r="E2197" s="37"/>
      <c r="F2197" s="37"/>
      <c r="G2197" s="37"/>
      <c r="H2197" s="37"/>
      <c r="I2197" s="37"/>
      <c r="J2197" s="37"/>
      <c r="K2197" s="37"/>
      <c r="L2197" s="37"/>
      <c r="M2197" s="37"/>
      <c r="N2197" s="37"/>
      <c r="O2197" s="37"/>
      <c r="P2197" s="37"/>
      <c r="Q2197" s="37"/>
      <c r="R2197" s="37"/>
    </row>
    <row r="2198" spans="1:18" x14ac:dyDescent="0.2">
      <c r="A2198" s="38"/>
      <c r="B2198" s="39"/>
      <c r="C2198" s="37"/>
      <c r="D2198" s="37"/>
      <c r="E2198" s="37"/>
      <c r="F2198" s="37"/>
      <c r="G2198" s="37"/>
      <c r="H2198" s="37"/>
      <c r="I2198" s="37"/>
      <c r="J2198" s="37"/>
      <c r="K2198" s="37"/>
      <c r="L2198" s="37"/>
      <c r="M2198" s="37"/>
      <c r="N2198" s="37"/>
      <c r="O2198" s="37"/>
      <c r="P2198" s="37"/>
      <c r="Q2198" s="37"/>
      <c r="R2198" s="37"/>
    </row>
    <row r="2199" spans="1:18" x14ac:dyDescent="0.2">
      <c r="A2199" s="38"/>
      <c r="B2199" s="39"/>
      <c r="C2199" s="37"/>
      <c r="D2199" s="37"/>
      <c r="E2199" s="37"/>
      <c r="F2199" s="37"/>
      <c r="G2199" s="37"/>
      <c r="H2199" s="37"/>
      <c r="I2199" s="37"/>
      <c r="J2199" s="37"/>
      <c r="K2199" s="37"/>
      <c r="L2199" s="37"/>
      <c r="M2199" s="37"/>
      <c r="N2199" s="37"/>
      <c r="O2199" s="37"/>
      <c r="P2199" s="37"/>
      <c r="Q2199" s="37"/>
      <c r="R2199" s="37"/>
    </row>
    <row r="2200" spans="1:18" x14ac:dyDescent="0.2">
      <c r="A2200" s="38"/>
      <c r="B2200" s="39"/>
      <c r="C2200" s="37"/>
      <c r="D2200" s="37"/>
      <c r="E2200" s="37"/>
      <c r="F2200" s="37"/>
      <c r="G2200" s="37"/>
      <c r="H2200" s="37"/>
      <c r="I2200" s="37"/>
      <c r="J2200" s="37"/>
      <c r="K2200" s="37"/>
      <c r="L2200" s="37"/>
      <c r="M2200" s="37"/>
      <c r="N2200" s="37"/>
      <c r="O2200" s="37"/>
      <c r="P2200" s="37"/>
      <c r="Q2200" s="37"/>
      <c r="R2200" s="37"/>
    </row>
    <row r="2201" spans="1:18" x14ac:dyDescent="0.2">
      <c r="A2201" s="38"/>
      <c r="B2201" s="39"/>
      <c r="C2201" s="37"/>
      <c r="D2201" s="37"/>
      <c r="E2201" s="37"/>
      <c r="F2201" s="37"/>
      <c r="G2201" s="37"/>
      <c r="H2201" s="37"/>
      <c r="I2201" s="37"/>
      <c r="J2201" s="37"/>
      <c r="K2201" s="37"/>
      <c r="L2201" s="37"/>
      <c r="M2201" s="37"/>
      <c r="N2201" s="37"/>
      <c r="O2201" s="37"/>
      <c r="P2201" s="37"/>
      <c r="Q2201" s="37"/>
      <c r="R2201" s="37"/>
    </row>
    <row r="2202" spans="1:18" x14ac:dyDescent="0.2">
      <c r="A2202" s="38"/>
      <c r="B2202" s="39"/>
      <c r="C2202" s="37"/>
      <c r="D2202" s="37"/>
      <c r="E2202" s="37"/>
      <c r="F2202" s="37"/>
      <c r="G2202" s="37"/>
      <c r="H2202" s="37"/>
      <c r="I2202" s="37"/>
      <c r="J2202" s="37"/>
      <c r="K2202" s="37"/>
      <c r="L2202" s="37"/>
      <c r="M2202" s="37"/>
      <c r="N2202" s="37"/>
      <c r="O2202" s="37"/>
      <c r="P2202" s="37"/>
      <c r="Q2202" s="37"/>
      <c r="R2202" s="37"/>
    </row>
    <row r="2203" spans="1:18" x14ac:dyDescent="0.2">
      <c r="A2203" s="38"/>
      <c r="B2203" s="39"/>
      <c r="C2203" s="37"/>
      <c r="D2203" s="37"/>
      <c r="E2203" s="37"/>
      <c r="F2203" s="37"/>
      <c r="G2203" s="37"/>
      <c r="H2203" s="37"/>
      <c r="I2203" s="37"/>
      <c r="J2203" s="37"/>
      <c r="K2203" s="37"/>
      <c r="L2203" s="37"/>
      <c r="M2203" s="37"/>
      <c r="N2203" s="37"/>
      <c r="O2203" s="37"/>
      <c r="P2203" s="37"/>
      <c r="Q2203" s="37"/>
      <c r="R2203" s="37"/>
    </row>
    <row r="2204" spans="1:18" x14ac:dyDescent="0.2">
      <c r="A2204" s="38"/>
      <c r="B2204" s="39"/>
      <c r="C2204" s="37"/>
      <c r="D2204" s="37"/>
      <c r="E2204" s="37"/>
      <c r="F2204" s="37"/>
      <c r="G2204" s="37"/>
      <c r="H2204" s="37"/>
      <c r="I2204" s="37"/>
      <c r="J2204" s="37"/>
      <c r="K2204" s="37"/>
      <c r="L2204" s="37"/>
      <c r="M2204" s="37"/>
      <c r="N2204" s="37"/>
      <c r="O2204" s="37"/>
      <c r="P2204" s="37"/>
      <c r="Q2204" s="37"/>
      <c r="R2204" s="37"/>
    </row>
  </sheetData>
  <mergeCells count="7">
    <mergeCell ref="A1:R1"/>
    <mergeCell ref="A2:R2"/>
    <mergeCell ref="A221:B221"/>
    <mergeCell ref="J226:L226"/>
    <mergeCell ref="J225:L225"/>
    <mergeCell ref="C226:F226"/>
    <mergeCell ref="C225:F225"/>
  </mergeCells>
  <phoneticPr fontId="0" type="noConversion"/>
  <conditionalFormatting sqref="AC134:AC153 AC155:AC175 AC204:AC209 AC70:AC132 AC212:AC214 AC61:AC65 AC5:AC59">
    <cfRule type="cellIs" dxfId="43" priority="75" operator="lessThan">
      <formula>0</formula>
    </cfRule>
    <cfRule type="cellIs" dxfId="42" priority="76" operator="greaterThan">
      <formula>0</formula>
    </cfRule>
  </conditionalFormatting>
  <conditionalFormatting sqref="AC133">
    <cfRule type="cellIs" dxfId="41" priority="73" operator="lessThan">
      <formula>0</formula>
    </cfRule>
    <cfRule type="cellIs" dxfId="40" priority="74" operator="greaterThan">
      <formula>0</formula>
    </cfRule>
  </conditionalFormatting>
  <conditionalFormatting sqref="AC154">
    <cfRule type="cellIs" dxfId="39" priority="71" operator="lessThan">
      <formula>0</formula>
    </cfRule>
    <cfRule type="cellIs" dxfId="38" priority="72" operator="greaterThan">
      <formula>0</formula>
    </cfRule>
  </conditionalFormatting>
  <conditionalFormatting sqref="AC176:AC185 AC190 AC203">
    <cfRule type="cellIs" dxfId="37" priority="69" operator="lessThan">
      <formula>0</formula>
    </cfRule>
    <cfRule type="cellIs" dxfId="36" priority="70" operator="greaterThan">
      <formula>0</formula>
    </cfRule>
  </conditionalFormatting>
  <conditionalFormatting sqref="AC66:AC69">
    <cfRule type="cellIs" dxfId="35" priority="43" operator="lessThan">
      <formula>0</formula>
    </cfRule>
    <cfRule type="cellIs" dxfId="34" priority="44" operator="greaterThan">
      <formula>0</formula>
    </cfRule>
  </conditionalFormatting>
  <conditionalFormatting sqref="AC211">
    <cfRule type="cellIs" dxfId="33" priority="41" operator="lessThan">
      <formula>0</formula>
    </cfRule>
    <cfRule type="cellIs" dxfId="32" priority="42" operator="greaterThan">
      <formula>0</formula>
    </cfRule>
  </conditionalFormatting>
  <conditionalFormatting sqref="AC189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AC186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AC187"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AC188"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AC60"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AC19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AC201">
    <cfRule type="cellIs" dxfId="19" priority="9" operator="lessThan">
      <formula>0</formula>
    </cfRule>
    <cfRule type="cellIs" dxfId="18" priority="10" operator="greaterThan">
      <formula>0</formula>
    </cfRule>
  </conditionalFormatting>
  <conditionalFormatting sqref="AC202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AC210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AC192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AC193">
    <cfRule type="cellIs" dxfId="11" priority="23" operator="lessThan">
      <formula>0</formula>
    </cfRule>
    <cfRule type="cellIs" dxfId="10" priority="24" operator="greaterThan">
      <formula>0</formula>
    </cfRule>
  </conditionalFormatting>
  <conditionalFormatting sqref="AC194">
    <cfRule type="cellIs" dxfId="9" priority="21" operator="lessThan">
      <formula>0</formula>
    </cfRule>
    <cfRule type="cellIs" dxfId="8" priority="22" operator="greaterThan">
      <formula>0</formula>
    </cfRule>
  </conditionalFormatting>
  <conditionalFormatting sqref="AC195">
    <cfRule type="cellIs" dxfId="7" priority="19" operator="lessThan">
      <formula>0</formula>
    </cfRule>
    <cfRule type="cellIs" dxfId="6" priority="20" operator="greaterThan">
      <formula>0</formula>
    </cfRule>
  </conditionalFormatting>
  <conditionalFormatting sqref="AC196:AC198">
    <cfRule type="cellIs" dxfId="5" priority="17" operator="lessThan">
      <formula>0</formula>
    </cfRule>
    <cfRule type="cellIs" dxfId="4" priority="18" operator="greaterThan">
      <formula>0</formula>
    </cfRule>
  </conditionalFormatting>
  <conditionalFormatting sqref="AC199">
    <cfRule type="cellIs" dxfId="3" priority="15" operator="lessThan">
      <formula>0</formula>
    </cfRule>
    <cfRule type="cellIs" dxfId="2" priority="16" operator="greaterThan">
      <formula>0</formula>
    </cfRule>
  </conditionalFormatting>
  <conditionalFormatting sqref="AC200">
    <cfRule type="cellIs" dxfId="1" priority="13" operator="lessThan">
      <formula>0</formula>
    </cfRule>
    <cfRule type="cellIs" dxfId="0" priority="14" operator="greater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firstPageNumber="5" fitToHeight="0" orientation="landscape" useFirstPageNumber="1" horizontalDpi="300" verticalDpi="300" r:id="rId1"/>
  <headerFooter alignWithMargins="0">
    <oddFooter>&amp;R&amp;"-,Uobičajeno"&amp;P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OPĆI DIO</vt:lpstr>
      <vt:lpstr>PLAN PRIHODA</vt:lpstr>
      <vt:lpstr>List1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Jelena</cp:lastModifiedBy>
  <cp:lastPrinted>2019-10-09T07:10:14Z</cp:lastPrinted>
  <dcterms:created xsi:type="dcterms:W3CDTF">2013-09-11T11:00:21Z</dcterms:created>
  <dcterms:modified xsi:type="dcterms:W3CDTF">2019-10-17T11:18:21Z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