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RIF\RIF\2018\ŽUPANIJA\FP ZA 2019-2020-2021\"/>
    </mc:Choice>
  </mc:AlternateContent>
  <bookViews>
    <workbookView xWindow="0" yWindow="0" windowWidth="28800" windowHeight="11730" activeTab="2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DIO'!$A$1:$H$21</definedName>
    <definedName name="_xlnm.Print_Area" localSheetId="1">'PLAN PRIHODA'!$A$1:$H$58</definedName>
  </definedNames>
  <calcPr calcId="162913"/>
</workbook>
</file>

<file path=xl/calcChain.xml><?xml version="1.0" encoding="utf-8"?>
<calcChain xmlns="http://schemas.openxmlformats.org/spreadsheetml/2006/main">
  <c r="C68" i="3" l="1"/>
  <c r="K211" i="3"/>
  <c r="G198" i="3"/>
  <c r="C198" i="3"/>
  <c r="C91" i="3"/>
  <c r="C90" i="3" s="1"/>
  <c r="C99" i="3"/>
  <c r="C71" i="3"/>
  <c r="C70" i="3"/>
  <c r="J70" i="3"/>
  <c r="G68" i="3"/>
  <c r="F211" i="3"/>
  <c r="L211" i="3"/>
  <c r="I68" i="3"/>
  <c r="I211" i="3"/>
  <c r="D68" i="3"/>
  <c r="K68" i="3"/>
  <c r="H68" i="3"/>
  <c r="D69" i="3"/>
  <c r="G113" i="3"/>
  <c r="G38" i="3" l="1"/>
  <c r="Q114" i="3"/>
  <c r="AA114" i="3" s="1"/>
  <c r="D113" i="3"/>
  <c r="E113" i="3"/>
  <c r="F113" i="3"/>
  <c r="H113" i="3"/>
  <c r="I113" i="3"/>
  <c r="J113" i="3"/>
  <c r="K113" i="3"/>
  <c r="L113" i="3"/>
  <c r="M113" i="3"/>
  <c r="N113" i="3"/>
  <c r="O113" i="3"/>
  <c r="P113" i="3"/>
  <c r="Q113" i="3" l="1"/>
  <c r="AA113" i="3" s="1"/>
  <c r="Q200" i="3" l="1"/>
  <c r="AA200" i="3" s="1"/>
  <c r="P192" i="3"/>
  <c r="O192" i="3"/>
  <c r="N192" i="3"/>
  <c r="N190" i="3" s="1"/>
  <c r="N189" i="3" s="1"/>
  <c r="M192" i="3"/>
  <c r="M191" i="3" s="1"/>
  <c r="L192" i="3"/>
  <c r="L191" i="3" s="1"/>
  <c r="J192" i="3"/>
  <c r="I192" i="3"/>
  <c r="I190" i="3" s="1"/>
  <c r="I189" i="3" s="1"/>
  <c r="H192" i="3"/>
  <c r="H191" i="3" s="1"/>
  <c r="G192" i="3"/>
  <c r="F192" i="3"/>
  <c r="F190" i="3" s="1"/>
  <c r="F189" i="3" s="1"/>
  <c r="E192" i="3"/>
  <c r="E191" i="3" s="1"/>
  <c r="D192" i="3"/>
  <c r="C192" i="3"/>
  <c r="C190" i="3" s="1"/>
  <c r="J189" i="3"/>
  <c r="E190" i="3" l="1"/>
  <c r="E189" i="3" s="1"/>
  <c r="P190" i="3"/>
  <c r="C189" i="3"/>
  <c r="P189" i="3" s="1"/>
  <c r="O190" i="3"/>
  <c r="I191" i="3"/>
  <c r="C191" i="3"/>
  <c r="N191" i="3"/>
  <c r="Q192" i="3"/>
  <c r="AA192" i="3" s="1"/>
  <c r="D190" i="3"/>
  <c r="D191" i="3"/>
  <c r="L190" i="3"/>
  <c r="L189" i="3" s="1"/>
  <c r="H190" i="3"/>
  <c r="H189" i="3" s="1"/>
  <c r="M190" i="3"/>
  <c r="M189" i="3" s="1"/>
  <c r="Q60" i="3"/>
  <c r="AA60" i="3" s="1"/>
  <c r="O189" i="3" l="1"/>
  <c r="Q191" i="3"/>
  <c r="AA191" i="3" s="1"/>
  <c r="O191" i="3"/>
  <c r="P191" i="3"/>
  <c r="Q190" i="3"/>
  <c r="AA190" i="3" s="1"/>
  <c r="Q189" i="3"/>
  <c r="AA189" i="3" s="1"/>
  <c r="D161" i="3"/>
  <c r="D129" i="3" l="1"/>
  <c r="F123" i="3"/>
  <c r="F125" i="3"/>
  <c r="F129" i="3"/>
  <c r="F128" i="3" s="1"/>
  <c r="D125" i="3"/>
  <c r="D123" i="3"/>
  <c r="D119" i="3"/>
  <c r="D154" i="3"/>
  <c r="D153" i="3" s="1"/>
  <c r="D118" i="3" l="1"/>
  <c r="D116" i="3" l="1"/>
  <c r="C185" i="3"/>
  <c r="P186" i="3" l="1"/>
  <c r="O186" i="3"/>
  <c r="N186" i="3"/>
  <c r="M186" i="3"/>
  <c r="L186" i="3"/>
  <c r="K186" i="3"/>
  <c r="J186" i="3"/>
  <c r="I186" i="3"/>
  <c r="H186" i="3"/>
  <c r="G186" i="3"/>
  <c r="F186" i="3"/>
  <c r="E186" i="3"/>
  <c r="E185" i="3" s="1"/>
  <c r="E184" i="3" s="1"/>
  <c r="D186" i="3"/>
  <c r="P185" i="3"/>
  <c r="C184" i="3"/>
  <c r="C183" i="3" s="1"/>
  <c r="Q186" i="3" l="1"/>
  <c r="AA186" i="3" s="1"/>
  <c r="O185" i="3"/>
  <c r="O183" i="3"/>
  <c r="P183" i="3"/>
  <c r="P184" i="3"/>
  <c r="O184" i="3"/>
  <c r="J91" i="3"/>
  <c r="C64" i="3" l="1"/>
  <c r="D64" i="3"/>
  <c r="Q201" i="3"/>
  <c r="AA201" i="3" s="1"/>
  <c r="Q66" i="3" l="1"/>
  <c r="AA66" i="3" l="1"/>
  <c r="Q182" i="3" l="1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Q180" i="3"/>
  <c r="AA180" i="3" s="1"/>
  <c r="C180" i="3"/>
  <c r="Q179" i="3"/>
  <c r="AA179" i="3" s="1"/>
  <c r="C179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Q177" i="3"/>
  <c r="P176" i="3"/>
  <c r="O176" i="3"/>
  <c r="N176" i="3"/>
  <c r="N175" i="3" s="1"/>
  <c r="M176" i="3"/>
  <c r="L176" i="3"/>
  <c r="K176" i="3"/>
  <c r="J176" i="3"/>
  <c r="J175" i="3" s="1"/>
  <c r="I176" i="3"/>
  <c r="H176" i="3"/>
  <c r="G176" i="3"/>
  <c r="F176" i="3"/>
  <c r="F175" i="3" s="1"/>
  <c r="E176" i="3"/>
  <c r="D176" i="3"/>
  <c r="G175" i="3" l="1"/>
  <c r="G174" i="3" s="1"/>
  <c r="G173" i="3" s="1"/>
  <c r="K175" i="3"/>
  <c r="D175" i="3"/>
  <c r="D174" i="3" s="1"/>
  <c r="H175" i="3"/>
  <c r="H174" i="3" s="1"/>
  <c r="H173" i="3" s="1"/>
  <c r="L175" i="3"/>
  <c r="L174" i="3" s="1"/>
  <c r="L173" i="3" s="1"/>
  <c r="E175" i="3"/>
  <c r="E174" i="3" s="1"/>
  <c r="E173" i="3" s="1"/>
  <c r="I175" i="3"/>
  <c r="I174" i="3" s="1"/>
  <c r="I173" i="3" s="1"/>
  <c r="M175" i="3"/>
  <c r="M174" i="3" s="1"/>
  <c r="M173" i="3" s="1"/>
  <c r="F174" i="3"/>
  <c r="F173" i="3" s="1"/>
  <c r="J174" i="3"/>
  <c r="J173" i="3" s="1"/>
  <c r="C178" i="3"/>
  <c r="N174" i="3"/>
  <c r="N173" i="3" s="1"/>
  <c r="Q181" i="3"/>
  <c r="AA181" i="3" s="1"/>
  <c r="K174" i="3"/>
  <c r="K173" i="3" s="1"/>
  <c r="Q176" i="3"/>
  <c r="AA176" i="3" s="1"/>
  <c r="AA182" i="3"/>
  <c r="AA177" i="3"/>
  <c r="Q178" i="3"/>
  <c r="AA178" i="3" s="1"/>
  <c r="D62" i="3"/>
  <c r="D61" i="3" s="1"/>
  <c r="C62" i="3"/>
  <c r="C61" i="3" s="1"/>
  <c r="C175" i="3" l="1"/>
  <c r="Q175" i="3"/>
  <c r="AA175" i="3" s="1"/>
  <c r="Q174" i="3"/>
  <c r="AA174" i="3" s="1"/>
  <c r="D173" i="3"/>
  <c r="Q173" i="3" s="1"/>
  <c r="AA173" i="3" s="1"/>
  <c r="C9" i="2"/>
  <c r="C8" i="2" s="1"/>
  <c r="H8" i="2"/>
  <c r="G8" i="2"/>
  <c r="E8" i="2"/>
  <c r="D8" i="2"/>
  <c r="B8" i="2"/>
  <c r="C149" i="3"/>
  <c r="Q151" i="3"/>
  <c r="Q130" i="3"/>
  <c r="Q36" i="3"/>
  <c r="Q10" i="3"/>
  <c r="Q11" i="3"/>
  <c r="Q12" i="3"/>
  <c r="Q14" i="3"/>
  <c r="Q16" i="3"/>
  <c r="Q17" i="3"/>
  <c r="Q20" i="3"/>
  <c r="Q21" i="3"/>
  <c r="Q27" i="3"/>
  <c r="Q28" i="3"/>
  <c r="Q29" i="3"/>
  <c r="Q30" i="3"/>
  <c r="Q32" i="3"/>
  <c r="Q33" i="3"/>
  <c r="Q34" i="3"/>
  <c r="Q35" i="3"/>
  <c r="Q37" i="3"/>
  <c r="Q39" i="3"/>
  <c r="Q40" i="3"/>
  <c r="Q41" i="3"/>
  <c r="Q42" i="3"/>
  <c r="Q43" i="3"/>
  <c r="Q44" i="3"/>
  <c r="Q45" i="3"/>
  <c r="Q46" i="3"/>
  <c r="Q47" i="3"/>
  <c r="Q48" i="3"/>
  <c r="Q50" i="3"/>
  <c r="Q52" i="3"/>
  <c r="Q53" i="3"/>
  <c r="Q54" i="3"/>
  <c r="Q55" i="3"/>
  <c r="Q56" i="3"/>
  <c r="Q59" i="3"/>
  <c r="Q67" i="3"/>
  <c r="Q73" i="3"/>
  <c r="Q74" i="3"/>
  <c r="Q75" i="3"/>
  <c r="Q77" i="3"/>
  <c r="Q79" i="3"/>
  <c r="Q80" i="3"/>
  <c r="Q83" i="3"/>
  <c r="Q85" i="3"/>
  <c r="Q86" i="3"/>
  <c r="Q87" i="3"/>
  <c r="Q92" i="3"/>
  <c r="Q93" i="3"/>
  <c r="Q94" i="3"/>
  <c r="Q95" i="3"/>
  <c r="Q96" i="3"/>
  <c r="Q97" i="3"/>
  <c r="Q98" i="3"/>
  <c r="Q100" i="3"/>
  <c r="Q101" i="3"/>
  <c r="Q103" i="3"/>
  <c r="Q104" i="3"/>
  <c r="Q109" i="3"/>
  <c r="Q110" i="3"/>
  <c r="Q112" i="3"/>
  <c r="Q115" i="3"/>
  <c r="Q120" i="3"/>
  <c r="Q121" i="3"/>
  <c r="Q122" i="3"/>
  <c r="Q124" i="3"/>
  <c r="Q126" i="3"/>
  <c r="Q127" i="3"/>
  <c r="Q131" i="3"/>
  <c r="Q132" i="3"/>
  <c r="Q135" i="3"/>
  <c r="Q136" i="3"/>
  <c r="Q137" i="3"/>
  <c r="Q138" i="3"/>
  <c r="Q139" i="3"/>
  <c r="Q140" i="3"/>
  <c r="Q145" i="3"/>
  <c r="Q147" i="3"/>
  <c r="Q148" i="3"/>
  <c r="Q150" i="3"/>
  <c r="Q152" i="3"/>
  <c r="Q157" i="3"/>
  <c r="Q159" i="3"/>
  <c r="Q160" i="3"/>
  <c r="Q162" i="3"/>
  <c r="Q167" i="3"/>
  <c r="Q169" i="3"/>
  <c r="Q170" i="3"/>
  <c r="Q171" i="3"/>
  <c r="Q172" i="3"/>
  <c r="Q199" i="3"/>
  <c r="Q202" i="3"/>
  <c r="Q204" i="3"/>
  <c r="C129" i="3"/>
  <c r="O175" i="3" l="1"/>
  <c r="P175" i="3"/>
  <c r="C174" i="3"/>
  <c r="AA151" i="3"/>
  <c r="AA130" i="3"/>
  <c r="C203" i="3"/>
  <c r="C166" i="3"/>
  <c r="C161" i="3"/>
  <c r="C158" i="3"/>
  <c r="C156" i="3"/>
  <c r="C144" i="3"/>
  <c r="C134" i="3"/>
  <c r="C128" i="3" s="1"/>
  <c r="C125" i="3"/>
  <c r="C111" i="3"/>
  <c r="C108" i="3"/>
  <c r="C84" i="3"/>
  <c r="C82" i="3"/>
  <c r="C78" i="3"/>
  <c r="C76" i="3"/>
  <c r="C58" i="3"/>
  <c r="C57" i="3" s="1"/>
  <c r="C51" i="3"/>
  <c r="C49" i="3"/>
  <c r="C31" i="3"/>
  <c r="C26" i="3"/>
  <c r="C19" i="3"/>
  <c r="C18" i="3" s="1"/>
  <c r="C15" i="3"/>
  <c r="C13" i="3"/>
  <c r="C9" i="3"/>
  <c r="AA73" i="3"/>
  <c r="AA74" i="3"/>
  <c r="D72" i="3"/>
  <c r="E51" i="3"/>
  <c r="F51" i="3"/>
  <c r="G72" i="3"/>
  <c r="AA67" i="3"/>
  <c r="AA121" i="3"/>
  <c r="AA124" i="3"/>
  <c r="AA136" i="3"/>
  <c r="AA137" i="3"/>
  <c r="AA138" i="3"/>
  <c r="AA169" i="3"/>
  <c r="AA170" i="3"/>
  <c r="Q205" i="3"/>
  <c r="Q206" i="3"/>
  <c r="Q207" i="3"/>
  <c r="Q208" i="3"/>
  <c r="Q209" i="3"/>
  <c r="Q210" i="3"/>
  <c r="AA160" i="3"/>
  <c r="AA159" i="3"/>
  <c r="AA152" i="3"/>
  <c r="AA150" i="3"/>
  <c r="AA110" i="3"/>
  <c r="AA109" i="3"/>
  <c r="AA101" i="3"/>
  <c r="AA100" i="3"/>
  <c r="AA97" i="3"/>
  <c r="AA96" i="3"/>
  <c r="AA93" i="3"/>
  <c r="AA87" i="3"/>
  <c r="AA85" i="3"/>
  <c r="AA21" i="3"/>
  <c r="AA16" i="3"/>
  <c r="AA14" i="3"/>
  <c r="AA12" i="3"/>
  <c r="AA10" i="3"/>
  <c r="AA92" i="3"/>
  <c r="AA122" i="3"/>
  <c r="AA132" i="3"/>
  <c r="AA139" i="3"/>
  <c r="AA140" i="3"/>
  <c r="AA171" i="3"/>
  <c r="AA172" i="3"/>
  <c r="O174" i="3" l="1"/>
  <c r="C173" i="3"/>
  <c r="P174" i="3"/>
  <c r="AA115" i="3"/>
  <c r="AA77" i="3"/>
  <c r="AA162" i="3"/>
  <c r="C133" i="3"/>
  <c r="AA86" i="3"/>
  <c r="AA94" i="3"/>
  <c r="AA98" i="3"/>
  <c r="AA145" i="3"/>
  <c r="AA112" i="3"/>
  <c r="C8" i="3"/>
  <c r="C7" i="3" s="1"/>
  <c r="C6" i="3" s="1"/>
  <c r="C5" i="3" s="1"/>
  <c r="AA157" i="3"/>
  <c r="AA80" i="3"/>
  <c r="AA95" i="3"/>
  <c r="AA167" i="3"/>
  <c r="C155" i="3"/>
  <c r="C154" i="3" s="1"/>
  <c r="C153" i="3" s="1"/>
  <c r="AA147" i="3"/>
  <c r="C107" i="3"/>
  <c r="C106" i="3" s="1"/>
  <c r="C105" i="3" s="1"/>
  <c r="AA83" i="3"/>
  <c r="AA79" i="3"/>
  <c r="AA20" i="3"/>
  <c r="AA17" i="3"/>
  <c r="AA11" i="3"/>
  <c r="E168" i="3"/>
  <c r="E166" i="3"/>
  <c r="E161" i="3"/>
  <c r="E158" i="3"/>
  <c r="E156" i="3"/>
  <c r="E149" i="3"/>
  <c r="E146" i="3"/>
  <c r="E144" i="3"/>
  <c r="E134" i="3"/>
  <c r="E133" i="3" s="1"/>
  <c r="E129" i="3"/>
  <c r="E125" i="3"/>
  <c r="E123" i="3"/>
  <c r="E119" i="3"/>
  <c r="E111" i="3"/>
  <c r="E108" i="3"/>
  <c r="E102" i="3"/>
  <c r="E99" i="3"/>
  <c r="E91" i="3"/>
  <c r="E84" i="3"/>
  <c r="E82" i="3"/>
  <c r="E78" i="3"/>
  <c r="E76" i="3"/>
  <c r="E72" i="3"/>
  <c r="E58" i="3"/>
  <c r="E57" i="3" s="1"/>
  <c r="E49" i="3"/>
  <c r="E38" i="3"/>
  <c r="E31" i="3"/>
  <c r="E26" i="3"/>
  <c r="E19" i="3"/>
  <c r="E18" i="3" s="1"/>
  <c r="E15" i="3"/>
  <c r="E13" i="3"/>
  <c r="E9" i="3"/>
  <c r="O173" i="3" l="1"/>
  <c r="P173" i="3"/>
  <c r="E165" i="3"/>
  <c r="E164" i="3" s="1"/>
  <c r="E163" i="3" s="1"/>
  <c r="E107" i="3"/>
  <c r="E106" i="3" s="1"/>
  <c r="E105" i="3" s="1"/>
  <c r="E90" i="3"/>
  <c r="E89" i="3" s="1"/>
  <c r="E88" i="3" s="1"/>
  <c r="E71" i="3"/>
  <c r="E143" i="3"/>
  <c r="E142" i="3" s="1"/>
  <c r="E141" i="3" s="1"/>
  <c r="E8" i="3"/>
  <c r="E7" i="3" s="1"/>
  <c r="E6" i="3" s="1"/>
  <c r="E5" i="3" s="1"/>
  <c r="E81" i="3"/>
  <c r="E128" i="3"/>
  <c r="E118" i="3"/>
  <c r="E155" i="3"/>
  <c r="E154" i="3" s="1"/>
  <c r="E153" i="3" s="1"/>
  <c r="E25" i="3"/>
  <c r="E24" i="3" s="1"/>
  <c r="E23" i="3" s="1"/>
  <c r="E22" i="3" s="1"/>
  <c r="G203" i="3"/>
  <c r="G111" i="3"/>
  <c r="G108" i="3"/>
  <c r="J102" i="3"/>
  <c r="J99" i="3"/>
  <c r="K82" i="3"/>
  <c r="K78" i="3"/>
  <c r="K72" i="3"/>
  <c r="G51" i="3"/>
  <c r="G49" i="3"/>
  <c r="G31" i="3"/>
  <c r="G26" i="3"/>
  <c r="F19" i="3"/>
  <c r="F18" i="3" s="1"/>
  <c r="F15" i="3"/>
  <c r="F13" i="3"/>
  <c r="F9" i="3"/>
  <c r="E70" i="3" l="1"/>
  <c r="E69" i="3" s="1"/>
  <c r="F8" i="3"/>
  <c r="E117" i="3"/>
  <c r="E116" i="3" s="1"/>
  <c r="E68" i="3" s="1"/>
  <c r="J90" i="3"/>
  <c r="G25" i="3"/>
  <c r="AA27" i="3"/>
  <c r="D38" i="3"/>
  <c r="W13" i="3"/>
  <c r="U4" i="3"/>
  <c r="AA40" i="3"/>
  <c r="E211" i="3" l="1"/>
  <c r="C11" i="2" s="1"/>
  <c r="W12" i="3"/>
  <c r="X12" i="3" s="1"/>
  <c r="W10" i="3"/>
  <c r="T4" i="3"/>
  <c r="R4" i="3"/>
  <c r="AA44" i="3"/>
  <c r="S4" i="3"/>
  <c r="V5" i="3"/>
  <c r="AA33" i="3" l="1"/>
  <c r="D26" i="3"/>
  <c r="AA29" i="3"/>
  <c r="Q134" i="3"/>
  <c r="P133" i="3"/>
  <c r="O133" i="3"/>
  <c r="F133" i="3"/>
  <c r="G133" i="3"/>
  <c r="H133" i="3"/>
  <c r="I133" i="3"/>
  <c r="J133" i="3"/>
  <c r="K133" i="3"/>
  <c r="AA134" i="3" l="1"/>
  <c r="AA135" i="3"/>
  <c r="D166" i="3"/>
  <c r="D203" i="3"/>
  <c r="D198" i="3"/>
  <c r="AA127" i="3"/>
  <c r="P129" i="3"/>
  <c r="O129" i="3"/>
  <c r="N129" i="3"/>
  <c r="N128" i="3" s="1"/>
  <c r="M129" i="3"/>
  <c r="M128" i="3" s="1"/>
  <c r="L129" i="3"/>
  <c r="L128" i="3" s="1"/>
  <c r="K129" i="3"/>
  <c r="K128" i="3" s="1"/>
  <c r="J129" i="3"/>
  <c r="J128" i="3" s="1"/>
  <c r="I129" i="3"/>
  <c r="I128" i="3" s="1"/>
  <c r="H129" i="3"/>
  <c r="H128" i="3" s="1"/>
  <c r="G129" i="3"/>
  <c r="G128" i="3" s="1"/>
  <c r="P125" i="3"/>
  <c r="O125" i="3"/>
  <c r="N125" i="3"/>
  <c r="M125" i="3"/>
  <c r="L125" i="3"/>
  <c r="K125" i="3"/>
  <c r="J125" i="3"/>
  <c r="I125" i="3"/>
  <c r="H125" i="3"/>
  <c r="G125" i="3"/>
  <c r="C123" i="3"/>
  <c r="P123" i="3"/>
  <c r="O123" i="3"/>
  <c r="N123" i="3"/>
  <c r="M123" i="3"/>
  <c r="L123" i="3"/>
  <c r="K123" i="3"/>
  <c r="J123" i="3"/>
  <c r="I123" i="3"/>
  <c r="H123" i="3"/>
  <c r="G123" i="3"/>
  <c r="P119" i="3"/>
  <c r="O119" i="3"/>
  <c r="N119" i="3"/>
  <c r="M119" i="3"/>
  <c r="L119" i="3"/>
  <c r="K119" i="3"/>
  <c r="J119" i="3"/>
  <c r="I119" i="3"/>
  <c r="H119" i="3"/>
  <c r="G119" i="3"/>
  <c r="F119" i="3"/>
  <c r="P166" i="3"/>
  <c r="C170" i="3"/>
  <c r="C169" i="3"/>
  <c r="P168" i="3"/>
  <c r="O168" i="3"/>
  <c r="N168" i="3"/>
  <c r="M168" i="3"/>
  <c r="L168" i="3"/>
  <c r="K168" i="3"/>
  <c r="J168" i="3"/>
  <c r="I168" i="3"/>
  <c r="H168" i="3"/>
  <c r="G168" i="3"/>
  <c r="F168" i="3"/>
  <c r="D168" i="3"/>
  <c r="O166" i="3"/>
  <c r="N166" i="3"/>
  <c r="M166" i="3"/>
  <c r="L166" i="3"/>
  <c r="K166" i="3"/>
  <c r="J166" i="3"/>
  <c r="I166" i="3"/>
  <c r="H166" i="3"/>
  <c r="G166" i="3"/>
  <c r="F166" i="3"/>
  <c r="F156" i="3"/>
  <c r="G156" i="3"/>
  <c r="H156" i="3"/>
  <c r="I156" i="3"/>
  <c r="J156" i="3"/>
  <c r="K156" i="3"/>
  <c r="L156" i="3"/>
  <c r="M156" i="3"/>
  <c r="N156" i="3"/>
  <c r="O156" i="3"/>
  <c r="P156" i="3"/>
  <c r="F158" i="3"/>
  <c r="G158" i="3"/>
  <c r="H158" i="3"/>
  <c r="I158" i="3"/>
  <c r="J158" i="3"/>
  <c r="K158" i="3"/>
  <c r="L158" i="3"/>
  <c r="M158" i="3"/>
  <c r="N158" i="3"/>
  <c r="O158" i="3"/>
  <c r="P158" i="3"/>
  <c r="F161" i="3"/>
  <c r="G161" i="3"/>
  <c r="H161" i="3"/>
  <c r="I161" i="3"/>
  <c r="J161" i="3"/>
  <c r="K161" i="3"/>
  <c r="L161" i="3"/>
  <c r="M161" i="3"/>
  <c r="N161" i="3"/>
  <c r="O161" i="3"/>
  <c r="P161" i="3"/>
  <c r="D146" i="3"/>
  <c r="F149" i="3"/>
  <c r="G149" i="3"/>
  <c r="H149" i="3"/>
  <c r="I149" i="3"/>
  <c r="J149" i="3"/>
  <c r="D149" i="3"/>
  <c r="K149" i="3"/>
  <c r="L149" i="3"/>
  <c r="M149" i="3"/>
  <c r="N149" i="3"/>
  <c r="O149" i="3"/>
  <c r="P149" i="3"/>
  <c r="D111" i="3"/>
  <c r="F108" i="3"/>
  <c r="H108" i="3"/>
  <c r="I108" i="3"/>
  <c r="J108" i="3"/>
  <c r="K108" i="3"/>
  <c r="D108" i="3"/>
  <c r="C104" i="3"/>
  <c r="AA104" i="3" s="1"/>
  <c r="C103" i="3"/>
  <c r="P102" i="3"/>
  <c r="O102" i="3"/>
  <c r="N102" i="3"/>
  <c r="M102" i="3"/>
  <c r="L102" i="3"/>
  <c r="K102" i="3"/>
  <c r="I102" i="3"/>
  <c r="H102" i="3"/>
  <c r="G102" i="3"/>
  <c r="F102" i="3"/>
  <c r="D102" i="3"/>
  <c r="F99" i="3"/>
  <c r="G99" i="3"/>
  <c r="H99" i="3"/>
  <c r="I99" i="3"/>
  <c r="K99" i="3"/>
  <c r="D99" i="3"/>
  <c r="O72" i="3"/>
  <c r="F82" i="3"/>
  <c r="G82" i="3"/>
  <c r="H82" i="3"/>
  <c r="I82" i="3"/>
  <c r="J82" i="3"/>
  <c r="D84" i="3"/>
  <c r="D82" i="3"/>
  <c r="F203" i="3"/>
  <c r="H203" i="3"/>
  <c r="I203" i="3"/>
  <c r="J203" i="3"/>
  <c r="K203" i="3"/>
  <c r="L203" i="3"/>
  <c r="M203" i="3"/>
  <c r="N203" i="3"/>
  <c r="O203" i="3"/>
  <c r="P203" i="3"/>
  <c r="F198" i="3"/>
  <c r="H198" i="3"/>
  <c r="I198" i="3"/>
  <c r="J198" i="3"/>
  <c r="K198" i="3"/>
  <c r="L198" i="3"/>
  <c r="M198" i="3"/>
  <c r="N198" i="3"/>
  <c r="O198" i="3"/>
  <c r="P198" i="3"/>
  <c r="F146" i="3"/>
  <c r="G146" i="3"/>
  <c r="H146" i="3"/>
  <c r="I146" i="3"/>
  <c r="J146" i="3"/>
  <c r="K146" i="3"/>
  <c r="F144" i="3"/>
  <c r="G144" i="3"/>
  <c r="H144" i="3"/>
  <c r="I144" i="3"/>
  <c r="J144" i="3"/>
  <c r="K144" i="3"/>
  <c r="D144" i="3"/>
  <c r="F111" i="3"/>
  <c r="H111" i="3"/>
  <c r="I111" i="3"/>
  <c r="J111" i="3"/>
  <c r="K111" i="3"/>
  <c r="F91" i="3"/>
  <c r="G91" i="3"/>
  <c r="H91" i="3"/>
  <c r="I91" i="3"/>
  <c r="K91" i="3"/>
  <c r="D91" i="3"/>
  <c r="F84" i="3"/>
  <c r="G84" i="3"/>
  <c r="H84" i="3"/>
  <c r="I84" i="3"/>
  <c r="J84" i="3"/>
  <c r="K84" i="3"/>
  <c r="L82" i="3"/>
  <c r="L81" i="3" s="1"/>
  <c r="M82" i="3"/>
  <c r="M81" i="3" s="1"/>
  <c r="N82" i="3"/>
  <c r="N81" i="3" s="1"/>
  <c r="F78" i="3"/>
  <c r="G78" i="3"/>
  <c r="H78" i="3"/>
  <c r="I78" i="3"/>
  <c r="J78" i="3"/>
  <c r="F76" i="3"/>
  <c r="G76" i="3"/>
  <c r="H76" i="3"/>
  <c r="I76" i="3"/>
  <c r="J76" i="3"/>
  <c r="K76" i="3"/>
  <c r="F72" i="3"/>
  <c r="H72" i="3"/>
  <c r="I72" i="3"/>
  <c r="J72" i="3"/>
  <c r="D78" i="3"/>
  <c r="D76" i="3"/>
  <c r="F58" i="3"/>
  <c r="F57" i="3" s="1"/>
  <c r="G58" i="3"/>
  <c r="G57" i="3" s="1"/>
  <c r="G24" i="3" s="1"/>
  <c r="G23" i="3" s="1"/>
  <c r="G22" i="3" s="1"/>
  <c r="G211" i="3" s="1"/>
  <c r="H58" i="3"/>
  <c r="H57" i="3" s="1"/>
  <c r="I58" i="3"/>
  <c r="I57" i="3" s="1"/>
  <c r="J58" i="3"/>
  <c r="J57" i="3" s="1"/>
  <c r="K58" i="3"/>
  <c r="K57" i="3" s="1"/>
  <c r="H51" i="3"/>
  <c r="I51" i="3"/>
  <c r="J51" i="3"/>
  <c r="K51" i="3"/>
  <c r="F49" i="3"/>
  <c r="H49" i="3"/>
  <c r="I49" i="3"/>
  <c r="J49" i="3"/>
  <c r="K49" i="3"/>
  <c r="F38" i="3"/>
  <c r="H38" i="3"/>
  <c r="I38" i="3"/>
  <c r="J38" i="3"/>
  <c r="K38" i="3"/>
  <c r="L38" i="3"/>
  <c r="M38" i="3"/>
  <c r="N38" i="3"/>
  <c r="F31" i="3"/>
  <c r="H31" i="3"/>
  <c r="I31" i="3"/>
  <c r="J31" i="3"/>
  <c r="K31" i="3"/>
  <c r="F26" i="3"/>
  <c r="H26" i="3"/>
  <c r="I26" i="3"/>
  <c r="J26" i="3"/>
  <c r="K26" i="3"/>
  <c r="D58" i="3"/>
  <c r="D51" i="3"/>
  <c r="D49" i="3"/>
  <c r="D31" i="3"/>
  <c r="G19" i="3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G15" i="3"/>
  <c r="H15" i="3"/>
  <c r="I15" i="3"/>
  <c r="J15" i="3"/>
  <c r="K15" i="3"/>
  <c r="G13" i="3"/>
  <c r="H13" i="3"/>
  <c r="I13" i="3"/>
  <c r="J13" i="3"/>
  <c r="K13" i="3"/>
  <c r="G9" i="3"/>
  <c r="H9" i="3"/>
  <c r="I9" i="3"/>
  <c r="J9" i="3"/>
  <c r="K9" i="3"/>
  <c r="D19" i="3"/>
  <c r="D15" i="3"/>
  <c r="D13" i="3"/>
  <c r="D9" i="3"/>
  <c r="X13" i="3"/>
  <c r="AA41" i="3"/>
  <c r="W11" i="3"/>
  <c r="X11" i="3" s="1"/>
  <c r="AA43" i="3"/>
  <c r="G13" i="1"/>
  <c r="G16" i="1" s="1"/>
  <c r="H13" i="1"/>
  <c r="H16" i="1" s="1"/>
  <c r="F13" i="1"/>
  <c r="F16" i="1" s="1"/>
  <c r="D25" i="3" l="1"/>
  <c r="F165" i="3"/>
  <c r="F164" i="3" s="1"/>
  <c r="F163" i="3" s="1"/>
  <c r="J165" i="3"/>
  <c r="J164" i="3" s="1"/>
  <c r="J163" i="3" s="1"/>
  <c r="N165" i="3"/>
  <c r="N164" i="3" s="1"/>
  <c r="N163" i="3" s="1"/>
  <c r="H107" i="3"/>
  <c r="H106" i="3" s="1"/>
  <c r="H105" i="3" s="1"/>
  <c r="J71" i="3"/>
  <c r="Q168" i="3"/>
  <c r="AA168" i="3" s="1"/>
  <c r="Q82" i="3"/>
  <c r="AA82" i="3" s="1"/>
  <c r="Q149" i="3"/>
  <c r="AA149" i="3" s="1"/>
  <c r="Q119" i="3"/>
  <c r="Q166" i="3"/>
  <c r="AA166" i="3" s="1"/>
  <c r="Q123" i="3"/>
  <c r="AA123" i="3" s="1"/>
  <c r="D18" i="3"/>
  <c r="D183" i="3" s="1"/>
  <c r="Q19" i="3"/>
  <c r="AA19" i="3" s="1"/>
  <c r="Q102" i="3"/>
  <c r="Q161" i="3"/>
  <c r="AA161" i="3" s="1"/>
  <c r="Q158" i="3"/>
  <c r="AA158" i="3" s="1"/>
  <c r="Q156" i="3"/>
  <c r="AA156" i="3" s="1"/>
  <c r="Q129" i="3"/>
  <c r="Q198" i="3"/>
  <c r="Q203" i="3"/>
  <c r="Q38" i="3"/>
  <c r="Q133" i="3"/>
  <c r="AA133" i="3" s="1"/>
  <c r="G165" i="3"/>
  <c r="G164" i="3" s="1"/>
  <c r="G163" i="3" s="1"/>
  <c r="K165" i="3"/>
  <c r="K164" i="3" s="1"/>
  <c r="K163" i="3" s="1"/>
  <c r="K8" i="3"/>
  <c r="K7" i="3" s="1"/>
  <c r="K6" i="3" s="1"/>
  <c r="K5" i="3" s="1"/>
  <c r="G8" i="3"/>
  <c r="G18" i="3"/>
  <c r="J8" i="3"/>
  <c r="J7" i="3" s="1"/>
  <c r="J6" i="3" s="1"/>
  <c r="J5" i="3" s="1"/>
  <c r="C119" i="3"/>
  <c r="C118" i="3" s="1"/>
  <c r="C102" i="3"/>
  <c r="C89" i="3" s="1"/>
  <c r="C88" i="3" s="1"/>
  <c r="K197" i="3"/>
  <c r="K196" i="3" s="1"/>
  <c r="Q128" i="3"/>
  <c r="AA131" i="3"/>
  <c r="I118" i="3"/>
  <c r="I117" i="3" s="1"/>
  <c r="M118" i="3"/>
  <c r="M117" i="3" s="1"/>
  <c r="AA120" i="3"/>
  <c r="F118" i="3"/>
  <c r="F117" i="3" s="1"/>
  <c r="J118" i="3"/>
  <c r="J117" i="3" s="1"/>
  <c r="N118" i="3"/>
  <c r="N117" i="3" s="1"/>
  <c r="X10" i="3"/>
  <c r="D57" i="3"/>
  <c r="AF33" i="3" s="1"/>
  <c r="C168" i="3"/>
  <c r="C165" i="3" s="1"/>
  <c r="C164" i="3" s="1"/>
  <c r="C163" i="3" s="1"/>
  <c r="K118" i="3"/>
  <c r="K117" i="3" s="1"/>
  <c r="D107" i="3"/>
  <c r="D165" i="3"/>
  <c r="H197" i="3"/>
  <c r="H196" i="3" s="1"/>
  <c r="H195" i="3" s="1"/>
  <c r="I165" i="3"/>
  <c r="I164" i="3" s="1"/>
  <c r="I163" i="3" s="1"/>
  <c r="M165" i="3"/>
  <c r="M164" i="3" s="1"/>
  <c r="M163" i="3" s="1"/>
  <c r="H165" i="3"/>
  <c r="H164" i="3" s="1"/>
  <c r="H163" i="3" s="1"/>
  <c r="L165" i="3"/>
  <c r="L164" i="3" s="1"/>
  <c r="L163" i="3" s="1"/>
  <c r="H118" i="3"/>
  <c r="H117" i="3" s="1"/>
  <c r="L118" i="3"/>
  <c r="L117" i="3" s="1"/>
  <c r="Q125" i="3"/>
  <c r="D197" i="3"/>
  <c r="G118" i="3"/>
  <c r="G117" i="3" s="1"/>
  <c r="G197" i="3"/>
  <c r="D71" i="3"/>
  <c r="I90" i="3"/>
  <c r="I89" i="3" s="1"/>
  <c r="I88" i="3" s="1"/>
  <c r="F197" i="3"/>
  <c r="F196" i="3" s="1"/>
  <c r="F195" i="3" s="1"/>
  <c r="N197" i="3"/>
  <c r="N196" i="3" s="1"/>
  <c r="J197" i="3"/>
  <c r="J196" i="3" s="1"/>
  <c r="J195" i="3" s="1"/>
  <c r="G71" i="3"/>
  <c r="H143" i="3"/>
  <c r="H142" i="3" s="1"/>
  <c r="H141" i="3" s="1"/>
  <c r="I81" i="3"/>
  <c r="J155" i="3"/>
  <c r="J154" i="3" s="1"/>
  <c r="J153" i="3" s="1"/>
  <c r="F155" i="3"/>
  <c r="H155" i="3"/>
  <c r="H154" i="3" s="1"/>
  <c r="H153" i="3" s="1"/>
  <c r="H81" i="3"/>
  <c r="D8" i="3"/>
  <c r="D90" i="3"/>
  <c r="D143" i="3"/>
  <c r="D81" i="3"/>
  <c r="I107" i="3"/>
  <c r="I106" i="3" s="1"/>
  <c r="I105" i="3" s="1"/>
  <c r="F25" i="3"/>
  <c r="F24" i="3" s="1"/>
  <c r="F23" i="3" s="1"/>
  <c r="F22" i="3" s="1"/>
  <c r="K143" i="3"/>
  <c r="K142" i="3" s="1"/>
  <c r="K141" i="3" s="1"/>
  <c r="F71" i="3"/>
  <c r="K90" i="3"/>
  <c r="K89" i="3" s="1"/>
  <c r="K88" i="3" s="1"/>
  <c r="G90" i="3"/>
  <c r="G89" i="3" s="1"/>
  <c r="G88" i="3" s="1"/>
  <c r="K107" i="3"/>
  <c r="K106" i="3" s="1"/>
  <c r="K105" i="3" s="1"/>
  <c r="J143" i="3"/>
  <c r="J142" i="3" s="1"/>
  <c r="J141" i="3" s="1"/>
  <c r="F143" i="3"/>
  <c r="F142" i="3" s="1"/>
  <c r="F141" i="3" s="1"/>
  <c r="L197" i="3"/>
  <c r="L196" i="3" s="1"/>
  <c r="K81" i="3"/>
  <c r="G81" i="3"/>
  <c r="J25" i="3"/>
  <c r="J24" i="3" s="1"/>
  <c r="J23" i="3" s="1"/>
  <c r="J22" i="3" s="1"/>
  <c r="G143" i="3"/>
  <c r="G142" i="3" s="1"/>
  <c r="G141" i="3" s="1"/>
  <c r="F90" i="3"/>
  <c r="J116" i="3"/>
  <c r="F116" i="3"/>
  <c r="H116" i="3"/>
  <c r="K155" i="3"/>
  <c r="K154" i="3" s="1"/>
  <c r="K153" i="3" s="1"/>
  <c r="G155" i="3"/>
  <c r="G154" i="3" s="1"/>
  <c r="G153" i="3" s="1"/>
  <c r="F81" i="3"/>
  <c r="J107" i="3"/>
  <c r="J106" i="3" s="1"/>
  <c r="J105" i="3" s="1"/>
  <c r="G107" i="3"/>
  <c r="G106" i="3" s="1"/>
  <c r="G105" i="3" s="1"/>
  <c r="J89" i="3"/>
  <c r="H90" i="3"/>
  <c r="H89" i="3" s="1"/>
  <c r="H88" i="3" s="1"/>
  <c r="K71" i="3"/>
  <c r="M197" i="3"/>
  <c r="M196" i="3" s="1"/>
  <c r="I197" i="3"/>
  <c r="I196" i="3" s="1"/>
  <c r="I195" i="3" s="1"/>
  <c r="I155" i="3"/>
  <c r="I154" i="3" s="1"/>
  <c r="I143" i="3"/>
  <c r="I142" i="3" s="1"/>
  <c r="I141" i="3" s="1"/>
  <c r="K116" i="3"/>
  <c r="G116" i="3"/>
  <c r="I116" i="3"/>
  <c r="F107" i="3"/>
  <c r="F106" i="3" s="1"/>
  <c r="I71" i="3"/>
  <c r="H71" i="3"/>
  <c r="K25" i="3"/>
  <c r="K24" i="3" s="1"/>
  <c r="K23" i="3" s="1"/>
  <c r="K22" i="3" s="1"/>
  <c r="I25" i="3"/>
  <c r="I24" i="3" s="1"/>
  <c r="I23" i="3" s="1"/>
  <c r="I22" i="3" s="1"/>
  <c r="H25" i="3"/>
  <c r="H24" i="3" s="1"/>
  <c r="H23" i="3" s="1"/>
  <c r="H22" i="3" s="1"/>
  <c r="F7" i="3"/>
  <c r="F6" i="3" s="1"/>
  <c r="I8" i="3"/>
  <c r="I7" i="3" s="1"/>
  <c r="I6" i="3" s="1"/>
  <c r="I5" i="3" s="1"/>
  <c r="H8" i="3"/>
  <c r="H7" i="3" s="1"/>
  <c r="H6" i="3" s="1"/>
  <c r="H5" i="3" s="1"/>
  <c r="G196" i="3" l="1"/>
  <c r="G195" i="3" s="1"/>
  <c r="G194" i="3" s="1"/>
  <c r="D24" i="3"/>
  <c r="F194" i="3"/>
  <c r="F183" i="3"/>
  <c r="J194" i="3"/>
  <c r="J183" i="3"/>
  <c r="H194" i="3"/>
  <c r="H185" i="3"/>
  <c r="H184" i="3" s="1"/>
  <c r="H183" i="3" s="1"/>
  <c r="I194" i="3"/>
  <c r="I185" i="3"/>
  <c r="I184" i="3" s="1"/>
  <c r="I183" i="3" s="1"/>
  <c r="Q81" i="3"/>
  <c r="AA81" i="3" s="1"/>
  <c r="K70" i="3"/>
  <c r="K69" i="3" s="1"/>
  <c r="M195" i="3"/>
  <c r="L195" i="3"/>
  <c r="K195" i="3"/>
  <c r="N195" i="3"/>
  <c r="D7" i="3"/>
  <c r="Q18" i="3"/>
  <c r="AA18" i="3" s="1"/>
  <c r="D89" i="3"/>
  <c r="D88" i="3" s="1"/>
  <c r="Q197" i="3"/>
  <c r="Q165" i="3"/>
  <c r="AA165" i="3" s="1"/>
  <c r="F105" i="3"/>
  <c r="D164" i="3"/>
  <c r="G7" i="3"/>
  <c r="G6" i="3" s="1"/>
  <c r="G5" i="3" s="1"/>
  <c r="H70" i="3"/>
  <c r="H69" i="3" s="1"/>
  <c r="D142" i="3"/>
  <c r="D106" i="3"/>
  <c r="F89" i="3"/>
  <c r="F154" i="3"/>
  <c r="F153" i="3" s="1"/>
  <c r="AA102" i="3"/>
  <c r="AA103" i="3"/>
  <c r="J88" i="3"/>
  <c r="O128" i="3"/>
  <c r="P128" i="3" s="1"/>
  <c r="D196" i="3"/>
  <c r="Q196" i="3" s="1"/>
  <c r="AA126" i="3"/>
  <c r="AA129" i="3"/>
  <c r="AA128" i="3"/>
  <c r="AA119" i="3"/>
  <c r="G70" i="3"/>
  <c r="Q118" i="3"/>
  <c r="D70" i="3"/>
  <c r="J69" i="3"/>
  <c r="J68" i="3" s="1"/>
  <c r="I70" i="3"/>
  <c r="I69" i="3" s="1"/>
  <c r="F70" i="3"/>
  <c r="F69" i="3" s="1"/>
  <c r="F9" i="2" l="1"/>
  <c r="F8" i="2" s="1"/>
  <c r="J211" i="3"/>
  <c r="D23" i="3"/>
  <c r="N194" i="3"/>
  <c r="N185" i="3"/>
  <c r="N184" i="3" s="1"/>
  <c r="N183" i="3" s="1"/>
  <c r="K194" i="3"/>
  <c r="L194" i="3"/>
  <c r="L183" i="3"/>
  <c r="M194" i="3"/>
  <c r="M185" i="3"/>
  <c r="M184" i="3" s="1"/>
  <c r="M183" i="3" s="1"/>
  <c r="D6" i="3"/>
  <c r="D5" i="3" s="1"/>
  <c r="Q164" i="3"/>
  <c r="AA164" i="3" s="1"/>
  <c r="F88" i="3"/>
  <c r="F68" i="3" s="1"/>
  <c r="D105" i="3"/>
  <c r="D141" i="3"/>
  <c r="D195" i="3"/>
  <c r="AA118" i="3"/>
  <c r="AA125" i="3"/>
  <c r="G69" i="3"/>
  <c r="Q117" i="3"/>
  <c r="P165" i="3"/>
  <c r="O165" i="3"/>
  <c r="D163" i="3"/>
  <c r="AA36" i="3"/>
  <c r="C148" i="3"/>
  <c r="C75" i="3"/>
  <c r="AA56" i="3"/>
  <c r="AA55" i="3"/>
  <c r="AA54" i="3"/>
  <c r="AA53" i="3"/>
  <c r="AA48" i="3"/>
  <c r="AA47" i="3"/>
  <c r="AA46" i="3"/>
  <c r="C45" i="3"/>
  <c r="AA42" i="3"/>
  <c r="AA37" i="3"/>
  <c r="AA35" i="3"/>
  <c r="AA30" i="3"/>
  <c r="AA28" i="3"/>
  <c r="F5" i="3" l="1"/>
  <c r="D22" i="3"/>
  <c r="Q195" i="3"/>
  <c r="AA202" i="3"/>
  <c r="Q163" i="3"/>
  <c r="AA163" i="3" s="1"/>
  <c r="C72" i="3"/>
  <c r="C69" i="3" s="1"/>
  <c r="AA45" i="3"/>
  <c r="C38" i="3"/>
  <c r="C25" i="3" s="1"/>
  <c r="C24" i="3" s="1"/>
  <c r="C197" i="3"/>
  <c r="C146" i="3"/>
  <c r="AA199" i="3"/>
  <c r="AA203" i="3"/>
  <c r="AA204" i="3"/>
  <c r="D194" i="3"/>
  <c r="Q194" i="3" s="1"/>
  <c r="AA117" i="3"/>
  <c r="AA34" i="3"/>
  <c r="AA50" i="3"/>
  <c r="AA52" i="3"/>
  <c r="AA32" i="3"/>
  <c r="AA39" i="3"/>
  <c r="AA59" i="3"/>
  <c r="O118" i="3"/>
  <c r="P118" i="3"/>
  <c r="P163" i="3"/>
  <c r="O163" i="3"/>
  <c r="O164" i="3"/>
  <c r="P164" i="3"/>
  <c r="L155" i="3"/>
  <c r="Q155" i="3" s="1"/>
  <c r="AA155" i="3" s="1"/>
  <c r="M155" i="3"/>
  <c r="N155" i="3"/>
  <c r="L144" i="3"/>
  <c r="Q144" i="3" s="1"/>
  <c r="AA144" i="3" s="1"/>
  <c r="M144" i="3"/>
  <c r="N144" i="3"/>
  <c r="O144" i="3"/>
  <c r="P144" i="3"/>
  <c r="L146" i="3"/>
  <c r="Q146" i="3" s="1"/>
  <c r="M146" i="3"/>
  <c r="N146" i="3"/>
  <c r="O146" i="3"/>
  <c r="P146" i="3"/>
  <c r="L108" i="3"/>
  <c r="Q108" i="3" s="1"/>
  <c r="AA108" i="3" s="1"/>
  <c r="M108" i="3"/>
  <c r="N108" i="3"/>
  <c r="O108" i="3"/>
  <c r="P108" i="3"/>
  <c r="L111" i="3"/>
  <c r="Q111" i="3" s="1"/>
  <c r="AA111" i="3" s="1"/>
  <c r="M111" i="3"/>
  <c r="N111" i="3"/>
  <c r="O111" i="3"/>
  <c r="P111" i="3"/>
  <c r="L91" i="3"/>
  <c r="Q91" i="3" s="1"/>
  <c r="AA91" i="3" s="1"/>
  <c r="M91" i="3"/>
  <c r="N91" i="3"/>
  <c r="O91" i="3"/>
  <c r="P91" i="3"/>
  <c r="L99" i="3"/>
  <c r="Q99" i="3" s="1"/>
  <c r="AA99" i="3" s="1"/>
  <c r="M99" i="3"/>
  <c r="N99" i="3"/>
  <c r="O99" i="3"/>
  <c r="P99" i="3"/>
  <c r="L72" i="3"/>
  <c r="Q72" i="3" s="1"/>
  <c r="M72" i="3"/>
  <c r="N72" i="3"/>
  <c r="P72" i="3"/>
  <c r="L76" i="3"/>
  <c r="Q76" i="3" s="1"/>
  <c r="AA76" i="3" s="1"/>
  <c r="M76" i="3"/>
  <c r="N76" i="3"/>
  <c r="O76" i="3"/>
  <c r="P76" i="3"/>
  <c r="L78" i="3"/>
  <c r="Q78" i="3" s="1"/>
  <c r="AA78" i="3" s="1"/>
  <c r="M78" i="3"/>
  <c r="N78" i="3"/>
  <c r="O78" i="3"/>
  <c r="P78" i="3"/>
  <c r="O82" i="3"/>
  <c r="P82" i="3"/>
  <c r="L84" i="3"/>
  <c r="Q84" i="3" s="1"/>
  <c r="AA84" i="3" s="1"/>
  <c r="M84" i="3"/>
  <c r="N84" i="3"/>
  <c r="O84" i="3"/>
  <c r="P84" i="3"/>
  <c r="L26" i="3"/>
  <c r="Q26" i="3" s="1"/>
  <c r="M26" i="3"/>
  <c r="N26" i="3"/>
  <c r="O26" i="3"/>
  <c r="P26" i="3"/>
  <c r="L31" i="3"/>
  <c r="Q31" i="3" s="1"/>
  <c r="M31" i="3"/>
  <c r="N31" i="3"/>
  <c r="O31" i="3"/>
  <c r="P31" i="3"/>
  <c r="O38" i="3"/>
  <c r="P38" i="3"/>
  <c r="L49" i="3"/>
  <c r="Q49" i="3" s="1"/>
  <c r="M49" i="3"/>
  <c r="N49" i="3"/>
  <c r="O49" i="3"/>
  <c r="P49" i="3"/>
  <c r="L51" i="3"/>
  <c r="Q51" i="3" s="1"/>
  <c r="M51" i="3"/>
  <c r="N51" i="3"/>
  <c r="O51" i="3"/>
  <c r="P51" i="3"/>
  <c r="L58" i="3"/>
  <c r="M58" i="3"/>
  <c r="M57" i="3" s="1"/>
  <c r="N58" i="3"/>
  <c r="N57" i="3" s="1"/>
  <c r="O58" i="3"/>
  <c r="P58" i="3"/>
  <c r="L9" i="3"/>
  <c r="Q9" i="3" s="1"/>
  <c r="AA9" i="3" s="1"/>
  <c r="M9" i="3"/>
  <c r="N9" i="3"/>
  <c r="L13" i="3"/>
  <c r="Q13" i="3" s="1"/>
  <c r="AA13" i="3" s="1"/>
  <c r="M13" i="3"/>
  <c r="N13" i="3"/>
  <c r="O13" i="3"/>
  <c r="P13" i="3"/>
  <c r="L15" i="3"/>
  <c r="Q15" i="3" s="1"/>
  <c r="AA15" i="3" s="1"/>
  <c r="M15" i="3"/>
  <c r="N15" i="3"/>
  <c r="O15" i="3"/>
  <c r="P15" i="3"/>
  <c r="O19" i="3"/>
  <c r="P19" i="3"/>
  <c r="H57" i="2"/>
  <c r="D18" i="2"/>
  <c r="E18" i="2"/>
  <c r="F18" i="2"/>
  <c r="G18" i="2"/>
  <c r="H18" i="2"/>
  <c r="C6" i="2"/>
  <c r="D6" i="2"/>
  <c r="E6" i="2"/>
  <c r="H6" i="2"/>
  <c r="C10" i="2"/>
  <c r="D10" i="2"/>
  <c r="E10" i="2"/>
  <c r="F10" i="2"/>
  <c r="G10" i="2"/>
  <c r="H10" i="2"/>
  <c r="C12" i="2"/>
  <c r="D12" i="2"/>
  <c r="F12" i="2"/>
  <c r="G12" i="2"/>
  <c r="H12" i="2"/>
  <c r="C14" i="2"/>
  <c r="E14" i="2"/>
  <c r="F14" i="2"/>
  <c r="G14" i="2"/>
  <c r="H14" i="2"/>
  <c r="C16" i="2"/>
  <c r="D16" i="2"/>
  <c r="E16" i="2"/>
  <c r="F16" i="2"/>
  <c r="H16" i="2"/>
  <c r="B16" i="2"/>
  <c r="B14" i="2"/>
  <c r="B12" i="2"/>
  <c r="B10" i="2"/>
  <c r="B6" i="2"/>
  <c r="H41" i="2"/>
  <c r="G41" i="2"/>
  <c r="C196" i="3" l="1"/>
  <c r="C195" i="3" s="1"/>
  <c r="C194" i="3" s="1"/>
  <c r="P24" i="3"/>
  <c r="O24" i="3"/>
  <c r="C23" i="3"/>
  <c r="Q185" i="3"/>
  <c r="AA185" i="3" s="1"/>
  <c r="D184" i="3"/>
  <c r="AA51" i="3"/>
  <c r="L57" i="3"/>
  <c r="Q57" i="3" s="1"/>
  <c r="Q58" i="3"/>
  <c r="AA58" i="3" s="1"/>
  <c r="AA49" i="3"/>
  <c r="C143" i="3"/>
  <c r="C142" i="3" s="1"/>
  <c r="C141" i="3" s="1"/>
  <c r="AA31" i="3"/>
  <c r="G25" i="2"/>
  <c r="AA38" i="3"/>
  <c r="AA75" i="3"/>
  <c r="AA148" i="3"/>
  <c r="AA26" i="3"/>
  <c r="P117" i="3"/>
  <c r="O117" i="3"/>
  <c r="M116" i="3"/>
  <c r="N107" i="3"/>
  <c r="N106" i="3" s="1"/>
  <c r="N105" i="3" s="1"/>
  <c r="M8" i="3"/>
  <c r="M7" i="3" s="1"/>
  <c r="M6" i="3" s="1"/>
  <c r="M5" i="3" s="1"/>
  <c r="M90" i="3"/>
  <c r="M89" i="3" s="1"/>
  <c r="M88" i="3" s="1"/>
  <c r="N116" i="3"/>
  <c r="M154" i="3"/>
  <c r="M153" i="3" s="1"/>
  <c r="N154" i="3"/>
  <c r="N153" i="3" s="1"/>
  <c r="N143" i="3"/>
  <c r="N142" i="3" s="1"/>
  <c r="N141" i="3" s="1"/>
  <c r="L8" i="3"/>
  <c r="M107" i="3"/>
  <c r="M106" i="3" s="1"/>
  <c r="M105" i="3" s="1"/>
  <c r="M143" i="3"/>
  <c r="M142" i="3" s="1"/>
  <c r="M141" i="3" s="1"/>
  <c r="M25" i="3"/>
  <c r="M24" i="3" s="1"/>
  <c r="M23" i="3" s="1"/>
  <c r="M22" i="3" s="1"/>
  <c r="L107" i="3"/>
  <c r="L154" i="3"/>
  <c r="L153" i="3" s="1"/>
  <c r="N8" i="3"/>
  <c r="N7" i="3" s="1"/>
  <c r="N6" i="3" s="1"/>
  <c r="N5" i="3" s="1"/>
  <c r="N71" i="3"/>
  <c r="N70" i="3" s="1"/>
  <c r="N69" i="3" s="1"/>
  <c r="L71" i="3"/>
  <c r="L116" i="3"/>
  <c r="Q116" i="3" s="1"/>
  <c r="AA116" i="3" s="1"/>
  <c r="L25" i="3"/>
  <c r="N25" i="3"/>
  <c r="N24" i="3" s="1"/>
  <c r="N23" i="3" s="1"/>
  <c r="N22" i="3" s="1"/>
  <c r="M71" i="3"/>
  <c r="M70" i="3" s="1"/>
  <c r="M69" i="3" s="1"/>
  <c r="N90" i="3"/>
  <c r="N89" i="3" s="1"/>
  <c r="N88" i="3" s="1"/>
  <c r="L90" i="3"/>
  <c r="L143" i="3"/>
  <c r="H25" i="2"/>
  <c r="C22" i="3" l="1"/>
  <c r="C211" i="3" s="1"/>
  <c r="F9" i="1" s="1"/>
  <c r="F8" i="1" s="1"/>
  <c r="O23" i="3"/>
  <c r="P23" i="3"/>
  <c r="L24" i="3"/>
  <c r="Q183" i="3"/>
  <c r="AA183" i="3" s="1"/>
  <c r="Q184" i="3"/>
  <c r="AA184" i="3" s="1"/>
  <c r="AA198" i="3"/>
  <c r="AA57" i="3"/>
  <c r="L70" i="3"/>
  <c r="Q71" i="3"/>
  <c r="L89" i="3"/>
  <c r="L88" i="3" s="1"/>
  <c r="Q90" i="3"/>
  <c r="AA90" i="3" s="1"/>
  <c r="L106" i="3"/>
  <c r="L105" i="3" s="1"/>
  <c r="Q105" i="3" s="1"/>
  <c r="AA105" i="3" s="1"/>
  <c r="Q107" i="3"/>
  <c r="AA107" i="3" s="1"/>
  <c r="L7" i="3"/>
  <c r="Q8" i="3"/>
  <c r="AA8" i="3" s="1"/>
  <c r="L142" i="3"/>
  <c r="L141" i="3" s="1"/>
  <c r="Q141" i="3" s="1"/>
  <c r="Q143" i="3"/>
  <c r="Q154" i="3"/>
  <c r="AA154" i="3" s="1"/>
  <c r="Q25" i="3"/>
  <c r="AA146" i="3"/>
  <c r="AA72" i="3"/>
  <c r="AA197" i="3"/>
  <c r="O18" i="3"/>
  <c r="P18" i="3"/>
  <c r="O57" i="3"/>
  <c r="P57" i="3" s="1"/>
  <c r="D211" i="3"/>
  <c r="M68" i="3"/>
  <c r="N68" i="3"/>
  <c r="O81" i="3"/>
  <c r="P81" i="3" s="1"/>
  <c r="P22" i="3" l="1"/>
  <c r="O22" i="3"/>
  <c r="L23" i="3"/>
  <c r="Q24" i="3"/>
  <c r="AA24" i="3" s="1"/>
  <c r="Q89" i="3"/>
  <c r="AA89" i="3" s="1"/>
  <c r="Q142" i="3"/>
  <c r="Q88" i="3"/>
  <c r="AA88" i="3" s="1"/>
  <c r="L69" i="3"/>
  <c r="L68" i="3" s="1"/>
  <c r="Q70" i="3"/>
  <c r="Q106" i="3"/>
  <c r="AA106" i="3" s="1"/>
  <c r="L6" i="3"/>
  <c r="Q7" i="3"/>
  <c r="AA7" i="3" s="1"/>
  <c r="Q153" i="3"/>
  <c r="AA153" i="3" s="1"/>
  <c r="C18" i="2"/>
  <c r="C25" i="2" s="1"/>
  <c r="C36" i="2" s="1"/>
  <c r="C41" i="2" s="1"/>
  <c r="C52" i="2" s="1"/>
  <c r="C57" i="2" s="1"/>
  <c r="F7" i="2"/>
  <c r="F6" i="2" s="1"/>
  <c r="F25" i="2" s="1"/>
  <c r="AA25" i="3"/>
  <c r="AA143" i="3"/>
  <c r="AA71" i="3"/>
  <c r="AA196" i="3"/>
  <c r="P155" i="3"/>
  <c r="O155" i="3"/>
  <c r="O143" i="3"/>
  <c r="P143" i="3"/>
  <c r="P71" i="3"/>
  <c r="O71" i="3"/>
  <c r="P197" i="3"/>
  <c r="O197" i="3"/>
  <c r="O107" i="3"/>
  <c r="P107" i="3"/>
  <c r="P8" i="3"/>
  <c r="O8" i="3"/>
  <c r="O90" i="3"/>
  <c r="P90" i="3"/>
  <c r="P7" i="3"/>
  <c r="O7" i="3"/>
  <c r="P154" i="3"/>
  <c r="O154" i="3"/>
  <c r="O25" i="3"/>
  <c r="P25" i="3"/>
  <c r="N211" i="3"/>
  <c r="M211" i="3"/>
  <c r="H211" i="3"/>
  <c r="L22" i="3" l="1"/>
  <c r="Q23" i="3"/>
  <c r="AA23" i="3" s="1"/>
  <c r="AA70" i="3"/>
  <c r="Q69" i="3"/>
  <c r="Q68" i="3"/>
  <c r="L5" i="3"/>
  <c r="Q6" i="3"/>
  <c r="AA6" i="3" s="1"/>
  <c r="F31" i="2"/>
  <c r="F41" i="2" s="1"/>
  <c r="F47" i="2" s="1"/>
  <c r="F57" i="2" s="1"/>
  <c r="AA141" i="3"/>
  <c r="AA142" i="3"/>
  <c r="AA195" i="3"/>
  <c r="P70" i="3"/>
  <c r="O70" i="3"/>
  <c r="D15" i="2"/>
  <c r="O196" i="3"/>
  <c r="P196" i="3"/>
  <c r="O106" i="3"/>
  <c r="P106" i="3"/>
  <c r="O153" i="3"/>
  <c r="P153" i="3"/>
  <c r="O89" i="3"/>
  <c r="P89" i="3"/>
  <c r="O142" i="3"/>
  <c r="P142" i="3"/>
  <c r="P116" i="3"/>
  <c r="O116" i="3"/>
  <c r="Q22" i="3" l="1"/>
  <c r="AA22" i="3" s="1"/>
  <c r="AA69" i="3"/>
  <c r="Q5" i="3"/>
  <c r="AA5" i="3" s="1"/>
  <c r="AA3" i="3"/>
  <c r="AA68" i="3"/>
  <c r="AA194" i="3"/>
  <c r="P105" i="3"/>
  <c r="O105" i="3"/>
  <c r="O69" i="3"/>
  <c r="P69" i="3"/>
  <c r="P5" i="3"/>
  <c r="O5" i="3"/>
  <c r="O195" i="3"/>
  <c r="P195" i="3"/>
  <c r="O88" i="3"/>
  <c r="P88" i="3"/>
  <c r="O6" i="3"/>
  <c r="P6" i="3"/>
  <c r="P141" i="3"/>
  <c r="O141" i="3"/>
  <c r="E13" i="2"/>
  <c r="E12" i="2" s="1"/>
  <c r="E25" i="2" s="1"/>
  <c r="E33" i="2" s="1"/>
  <c r="E41" i="2" s="1"/>
  <c r="E49" i="2" s="1"/>
  <c r="E57" i="2" s="1"/>
  <c r="D14" i="2"/>
  <c r="D25" i="2" s="1"/>
  <c r="P9" i="3"/>
  <c r="O9" i="3"/>
  <c r="V4" i="3" l="1"/>
  <c r="Q211" i="3"/>
  <c r="AA211" i="3"/>
  <c r="O194" i="3"/>
  <c r="P194" i="3"/>
  <c r="P68" i="3"/>
  <c r="O68" i="3"/>
  <c r="D50" i="2" l="1"/>
  <c r="D57" i="2" s="1"/>
  <c r="P211" i="3" l="1"/>
  <c r="O211" i="3"/>
  <c r="B19" i="2"/>
  <c r="B18" i="2" s="1"/>
  <c r="B25" i="2" s="1"/>
  <c r="B26" i="2" l="1"/>
  <c r="F6" i="1" s="1"/>
  <c r="B36" i="2"/>
  <c r="B41" i="2" s="1"/>
  <c r="B42" i="2" s="1"/>
  <c r="G9" i="1"/>
  <c r="B52" i="2" l="1"/>
  <c r="B57" i="2" s="1"/>
  <c r="B58" i="2" s="1"/>
  <c r="H9" i="1"/>
  <c r="H8" i="1" s="1"/>
  <c r="G8" i="1"/>
  <c r="H6" i="1"/>
  <c r="H5" i="1" s="1"/>
  <c r="G6" i="1"/>
  <c r="G5" i="1" s="1"/>
  <c r="F5" i="1"/>
  <c r="F11" i="1" l="1"/>
  <c r="F21" i="1" s="1"/>
  <c r="H11" i="1"/>
  <c r="H21" i="1" s="1"/>
  <c r="G11" i="1"/>
  <c r="G21" i="1" s="1"/>
</calcChain>
</file>

<file path=xl/sharedStrings.xml><?xml version="1.0" encoding="utf-8"?>
<sst xmlns="http://schemas.openxmlformats.org/spreadsheetml/2006/main" count="294" uniqueCount="161">
  <si>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</si>
  <si>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</si>
  <si>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</si>
  <si>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</si>
  <si>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</si>
  <si>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</si>
  <si>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</si>
  <si>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</si>
  <si>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</si>
  <si>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</si>
  <si>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</si>
  <si>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</si>
  <si>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</si>
  <si>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</si>
  <si>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</si>
  <si>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</si>
  <si>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</si>
  <si>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</si>
  <si>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</si>
  <si>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</si>
  <si>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</si>
  <si>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</si>
  <si>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</si>
  <si>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</si>
  <si>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</si>
  <si>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</si>
  <si>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</si>
  <si>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</si>
  <si>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</si>
  <si>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</si>
  <si>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</si>
  <si>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</si>
  <si>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</si>
  <si>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</si>
  <si>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</si>
  <si>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</si>
  <si>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</si>
  <si>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</si>
  <si>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</si>
  <si>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PRIHODI UKUPNO</t>
  </si>
  <si>
    <t>RASHODI UKUPNO</t>
  </si>
  <si>
    <t>Plaće za redovan rad</t>
  </si>
  <si>
    <t>Plaće za prekovremeni rad</t>
  </si>
  <si>
    <t>Plaće za posebne uvjete rada</t>
  </si>
  <si>
    <t>Doprinosi za obvezno zdr.osiguranje</t>
  </si>
  <si>
    <t>Službena putovanja</t>
  </si>
  <si>
    <t>Naknade za prijevoz, rad na terenu</t>
  </si>
  <si>
    <t>Stručno usavršavanje zaposlenika</t>
  </si>
  <si>
    <t>Materijal i sirovine</t>
  </si>
  <si>
    <t>Energija</t>
  </si>
  <si>
    <t>Sitni inventar i auto-gume</t>
  </si>
  <si>
    <t>Komunalne usluge</t>
  </si>
  <si>
    <t>Zdravstvene i veterinarske usluge</t>
  </si>
  <si>
    <t>Intelektualne i osobne usluge</t>
  </si>
  <si>
    <t>Računalne usluge</t>
  </si>
  <si>
    <t>Ostale usluge</t>
  </si>
  <si>
    <t>Naknade osobama izvan radnog odnosa</t>
  </si>
  <si>
    <t>Premije osiguranja</t>
  </si>
  <si>
    <t>Reprezentacija</t>
  </si>
  <si>
    <t>Uredska oprema i namještaj</t>
  </si>
  <si>
    <t>Knjige u knjižnicama</t>
  </si>
  <si>
    <t>UKUPNO:</t>
  </si>
  <si>
    <t>PROJEKCIJA PLANA ZA 2017.</t>
  </si>
  <si>
    <t>Usluge promidžbe i informiranja</t>
  </si>
  <si>
    <t>Opći prihodi i primici - županijski proračun</t>
  </si>
  <si>
    <t>Opći prihodi i primici - državni proračun</t>
  </si>
  <si>
    <t>Opći prihodi i primici
- županijski proračun</t>
  </si>
  <si>
    <t>Namjenski primici
od zaduživanja</t>
  </si>
  <si>
    <t>Doprinosi za obvezno zdr. osiguranje</t>
  </si>
  <si>
    <t>Doprinosi za obv. osig. u slučaju nezaposlenosti</t>
  </si>
  <si>
    <t>Plaće (bruto)</t>
  </si>
  <si>
    <t>Aktivnost A100001</t>
  </si>
  <si>
    <t>Aktivnost A100002</t>
  </si>
  <si>
    <t>Produženi boravak</t>
  </si>
  <si>
    <t>Uredski materijal i ostali materijalni rashodi</t>
  </si>
  <si>
    <t>Mat. i dijelovi za tekuće i invest. održavanje</t>
  </si>
  <si>
    <t>Školska kuhinja - učenici</t>
  </si>
  <si>
    <t>Službena radna i zaštitna odjeća i obuća</t>
  </si>
  <si>
    <t>Usluge telefona, pošte i prijevoza</t>
  </si>
  <si>
    <t>Usluge tekućeg i investicijskog održavanja</t>
  </si>
  <si>
    <t>Naknade ost. troš. osobama izvan rad. odnosa</t>
  </si>
  <si>
    <t>Tekući projekt T100002</t>
  </si>
  <si>
    <t>Program 1002</t>
  </si>
  <si>
    <t>Program 1001</t>
  </si>
  <si>
    <t>POJAČANI STANDARD U ŠKOLSTVU</t>
  </si>
  <si>
    <t>Učenička zadruga "Martinovac"</t>
  </si>
  <si>
    <t>Administrativno, tehničko i stručno osoblje</t>
  </si>
  <si>
    <t>Uređaji, strojevi i oprema za ostale namjene</t>
  </si>
  <si>
    <t>OŠ "IVAN BENKOVIĆ", Dugo Selo
OIB: 22113724208</t>
  </si>
  <si>
    <t>Rashodi poslovanja</t>
  </si>
  <si>
    <t>KAPITALNO ULAGANJE</t>
  </si>
  <si>
    <t>Natjecanja</t>
  </si>
  <si>
    <t>MINIMALNI STANDARD U OSNOVNOM ŠKOLSTVU - MATERIJALNI I FINANCIJSKI RASHODI</t>
  </si>
  <si>
    <t>Sitni inventar i auto gume</t>
  </si>
  <si>
    <t>Članarine i norme</t>
  </si>
  <si>
    <t>Pristojbe i naknade</t>
  </si>
  <si>
    <t>Bankarske usluge i usluge platnog prometa</t>
  </si>
  <si>
    <t>Branko Goleš, prof.</t>
  </si>
  <si>
    <t>Ravnatelj</t>
  </si>
  <si>
    <t>Izvor prihoda i
primitaka</t>
  </si>
  <si>
    <t xml:space="preserve">
Oznaka
računa iz
računskog plana</t>
  </si>
  <si>
    <t>Izradila:</t>
  </si>
  <si>
    <t>Voditelj računovodstva</t>
  </si>
  <si>
    <t>Limit - Opći troškovi 2016</t>
  </si>
  <si>
    <t>Limit - Energija 2016</t>
  </si>
  <si>
    <t>Limit - Zdravstvene i veterinarske usluge</t>
  </si>
  <si>
    <t xml:space="preserve">Limit - Investicijsko održavanje 2016 </t>
  </si>
  <si>
    <t>PRIPREME I DONOŠENJE AKTATA IZ DJELOKRUGA TIJELA</t>
  </si>
  <si>
    <t>Pomoći pror. korisnicima iz proračuna koji im nije nadležan - državni proračun</t>
  </si>
  <si>
    <t>Pomoći pror. korisnicima iz proračuna koji im nije nadležan - grad Dugo Selo</t>
  </si>
  <si>
    <t>Vlastiti
prihodi - od pruženih usluga</t>
  </si>
  <si>
    <t>Vlastiti
prihodi - od prodaje proizvoda i roba</t>
  </si>
  <si>
    <t>PROJEKCIJA PLANA ZA 2018.</t>
  </si>
  <si>
    <t>Zakupnine i najamnine</t>
  </si>
  <si>
    <t>Oprema škola</t>
  </si>
  <si>
    <t>Službena, radna i zaštitna odjeća i obuća</t>
  </si>
  <si>
    <t>Pomoćnici u nastavi</t>
  </si>
  <si>
    <t>Županijska stručna vijeća</t>
  </si>
  <si>
    <t>Naknade za rad predstavničkih i izvršnih tijela</t>
  </si>
  <si>
    <t>Stručno osposobljavanje bez zasnivanja radnog odnosa</t>
  </si>
  <si>
    <t>Naknade troškova osobama izvan radnog odnosa</t>
  </si>
  <si>
    <t>Naknade za korištenje privatnog automobila u posl</t>
  </si>
  <si>
    <t>Naknada za nezapošljavanje invalida</t>
  </si>
  <si>
    <t>Opći prihodi i primici - ostali</t>
  </si>
  <si>
    <t>Opći prihodi i primici</t>
  </si>
  <si>
    <t>Tekuće investicijsko održavanje</t>
  </si>
  <si>
    <t>Ukupno prihodi i primici za 2018.</t>
  </si>
  <si>
    <t>OSTALE IZVANŠKOLSKE AKTIVNOSTI</t>
  </si>
  <si>
    <t>Jelena Juranović</t>
  </si>
  <si>
    <t>Ukupno prihodi i primici za 2019.</t>
  </si>
  <si>
    <t>Sportska i glazbena oprema</t>
  </si>
  <si>
    <t>Tekući projekt T100033</t>
  </si>
  <si>
    <t>ŠKOLSKA SHEMA</t>
  </si>
  <si>
    <t>Naknade građanima i kućanstvima iz EU sredstava-mlijeko</t>
  </si>
  <si>
    <t>Naknade građanima i kućanstvima iz EU sredstava-voće</t>
  </si>
  <si>
    <t>Naknade građanima  i kućanstvima na temelju osiguranja i druge naknade</t>
  </si>
  <si>
    <t>Ostale naknade građanima i kućanstvim iz proračuna</t>
  </si>
  <si>
    <t>Aktivnost A100006</t>
  </si>
  <si>
    <t>Aktivnost A100003</t>
  </si>
  <si>
    <t>Tekući projekt T100008</t>
  </si>
  <si>
    <t>Tekući projekt T100011</t>
  </si>
  <si>
    <t>Tekući projekt T100010</t>
  </si>
  <si>
    <t>Tekući projekt T100012</t>
  </si>
  <si>
    <t>Tekući projekt T100007</t>
  </si>
  <si>
    <t>Tekući projekt T100001</t>
  </si>
  <si>
    <t>Ukupno prihodi i primici za 2020.</t>
  </si>
  <si>
    <t xml:space="preserve">Pomoći </t>
  </si>
  <si>
    <t>Zatezne kamate nastale iz poslovnih odnosa</t>
  </si>
  <si>
    <t>Tekući projekt T100044</t>
  </si>
  <si>
    <t>Naknade građanima i kućanstvima u naravi</t>
  </si>
  <si>
    <t xml:space="preserve">FINANCIRANJE NABAVE UDŽBENIKA </t>
  </si>
  <si>
    <t>Poslovni objekti</t>
  </si>
  <si>
    <t>U Dugom Selu, 04.10.2018.</t>
  </si>
  <si>
    <t>PRIJEDLOG PLANA ZA 2019.</t>
  </si>
  <si>
    <t>2019.</t>
  </si>
  <si>
    <t>2020.</t>
  </si>
  <si>
    <t>2021.</t>
  </si>
  <si>
    <t>PRIJEDLOG FINANCIJSKOG PLANA OŠ "IVAN BENKOVIĆ" ZA 2019.
I PROJEKCIJA PLANA ZA 2020. I 2021. GODINU</t>
  </si>
  <si>
    <t>Prijedlog plana 
za 2019.</t>
  </si>
  <si>
    <t>Projekcija plana
za 2020.</t>
  </si>
  <si>
    <t>Projekcija plana 
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</si>
</sst>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4" fillId="0" borderId="0"/>
  </cellStyleXfs>
  <cellXfs count="207">
    <xf numFmtId="0" fontId="0" fillId="0" borderId="0" xfId="0" applyNumberForma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15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0" xfId="0" quotePrefix="1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/>
    <xf numFmtId="0" fontId="29" fillId="18" borderId="0" xfId="0" applyNumberFormat="1" applyFont="1" applyFill="1" applyBorder="1" applyAlignment="1" applyProtection="1">
      <alignment horizontal="center"/>
    </xf>
    <xf numFmtId="0" fontId="30" fillId="18" borderId="0" xfId="0" applyNumberFormat="1" applyFont="1" applyFill="1" applyBorder="1" applyAlignment="1" applyProtection="1">
      <alignment wrapText="1"/>
    </xf>
    <xf numFmtId="0" fontId="30" fillId="18" borderId="0" xfId="0" applyNumberFormat="1" applyFont="1" applyFill="1" applyBorder="1" applyAlignment="1" applyProtection="1"/>
    <xf numFmtId="3" fontId="22" fillId="0" borderId="11" xfId="0" applyNumberFormat="1" applyFont="1" applyBorder="1" applyAlignment="1">
      <alignment horizontal="right" vertical="center" indent="1"/>
    </xf>
    <xf numFmtId="1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" fontId="27" fillId="19" borderId="16" xfId="0" applyNumberFormat="1" applyFont="1" applyFill="1" applyBorder="1" applyAlignment="1">
      <alignment horizontal="left" vertical="center" wrapText="1" indent="1"/>
    </xf>
    <xf numFmtId="1" fontId="27" fillId="19" borderId="20" xfId="0" applyNumberFormat="1" applyFont="1" applyFill="1" applyBorder="1" applyAlignment="1">
      <alignment horizontal="right" vertical="center" wrapText="1" indent="1"/>
    </xf>
    <xf numFmtId="0" fontId="26" fillId="0" borderId="0" xfId="0" applyFont="1" applyFill="1" applyAlignment="1">
      <alignment vertical="center"/>
    </xf>
    <xf numFmtId="0" fontId="23" fillId="23" borderId="11" xfId="0" applyNumberFormat="1" applyFont="1" applyFill="1" applyBorder="1" applyAlignment="1" applyProtection="1">
      <alignment horizontal="center" vertical="center" wrapText="1"/>
    </xf>
    <xf numFmtId="0" fontId="28" fillId="23" borderId="11" xfId="0" applyNumberFormat="1" applyFont="1" applyFill="1" applyBorder="1" applyAlignment="1" applyProtection="1">
      <alignment horizontal="center" vertical="center" wrapText="1"/>
    </xf>
    <xf numFmtId="0" fontId="18" fillId="26" borderId="0" xfId="0" applyNumberFormat="1" applyFont="1" applyFill="1" applyBorder="1" applyAlignment="1" applyProtection="1">
      <alignment horizontal="left" vertical="center" wrapText="1" indent="1"/>
    </xf>
    <xf numFmtId="0" fontId="21" fillId="26" borderId="0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30" fillId="0" borderId="19" xfId="0" applyNumberFormat="1" applyFont="1" applyFill="1" applyBorder="1" applyAlignment="1" applyProtection="1"/>
    <xf numFmtId="3" fontId="22" fillId="22" borderId="11" xfId="0" applyNumberFormat="1" applyFont="1" applyFill="1" applyBorder="1" applyAlignment="1">
      <alignment horizontal="right" vertical="center" indent="1"/>
    </xf>
    <xf numFmtId="3" fontId="22" fillId="25" borderId="11" xfId="0" applyNumberFormat="1" applyFont="1" applyFill="1" applyBorder="1" applyAlignment="1" applyProtection="1">
      <alignment horizontal="right" vertical="center" wrapText="1" indent="1"/>
    </xf>
    <xf numFmtId="0" fontId="24" fillId="25" borderId="15" xfId="0" applyFont="1" applyFill="1" applyBorder="1" applyAlignment="1">
      <alignment horizontal="left" vertical="center" indent="1"/>
    </xf>
    <xf numFmtId="0" fontId="26" fillId="25" borderId="10" xfId="0" applyNumberFormat="1" applyFont="1" applyFill="1" applyBorder="1" applyAlignment="1" applyProtection="1">
      <alignment horizontal="left" vertical="center" indent="1"/>
    </xf>
    <xf numFmtId="1" fontId="27" fillId="22" borderId="13" xfId="0" applyNumberFormat="1" applyFont="1" applyFill="1" applyBorder="1" applyAlignment="1">
      <alignment horizontal="left" vertical="center" wrapText="1" indent="1"/>
    </xf>
    <xf numFmtId="3" fontId="22" fillId="25" borderId="15" xfId="0" applyNumberFormat="1" applyFont="1" applyFill="1" applyBorder="1" applyAlignment="1">
      <alignment horizontal="right" vertical="center" indent="1"/>
    </xf>
    <xf numFmtId="1" fontId="27" fillId="25" borderId="13" xfId="0" applyNumberFormat="1" applyFont="1" applyFill="1" applyBorder="1" applyAlignment="1">
      <alignment horizontal="left" vertical="center" wrapText="1" indent="1"/>
    </xf>
    <xf numFmtId="3" fontId="26" fillId="25" borderId="14" xfId="0" applyNumberFormat="1" applyFont="1" applyFill="1" applyBorder="1" applyAlignment="1">
      <alignment horizontal="right" vertical="center" indent="1"/>
    </xf>
    <xf numFmtId="3" fontId="26" fillId="25" borderId="13" xfId="0" applyNumberFormat="1" applyFont="1" applyFill="1" applyBorder="1" applyAlignment="1">
      <alignment horizontal="right" vertical="center" indent="1"/>
    </xf>
    <xf numFmtId="1" fontId="26" fillId="0" borderId="24" xfId="0" applyNumberFormat="1" applyFont="1" applyFill="1" applyBorder="1" applyAlignment="1">
      <alignment horizontal="left" vertical="center" wrapText="1" indent="1"/>
    </xf>
    <xf numFmtId="3" fontId="26" fillId="0" borderId="25" xfId="0" applyNumberFormat="1" applyFont="1" applyFill="1" applyBorder="1" applyAlignment="1">
      <alignment horizontal="right" vertical="center" wrapText="1" indent="1"/>
    </xf>
    <xf numFmtId="1" fontId="26" fillId="0" borderId="26" xfId="0" applyNumberFormat="1" applyFont="1" applyFill="1" applyBorder="1" applyAlignment="1">
      <alignment horizontal="left" vertical="center" wrapText="1" indent="1"/>
    </xf>
    <xf numFmtId="3" fontId="26" fillId="0" borderId="27" xfId="0" applyNumberFormat="1" applyFont="1" applyFill="1" applyBorder="1" applyAlignment="1">
      <alignment horizontal="right" vertical="center" wrapText="1" indent="1"/>
    </xf>
    <xf numFmtId="3" fontId="26" fillId="0" borderId="27" xfId="0" applyNumberFormat="1" applyFont="1" applyFill="1" applyBorder="1" applyAlignment="1">
      <alignment horizontal="right" vertical="center" indent="1"/>
    </xf>
    <xf numFmtId="1" fontId="26" fillId="0" borderId="26" xfId="0" applyNumberFormat="1" applyFont="1" applyBorder="1" applyAlignment="1">
      <alignment horizontal="left" vertical="center" wrapText="1" indent="1"/>
    </xf>
    <xf numFmtId="3" fontId="26" fillId="0" borderId="27" xfId="0" applyNumberFormat="1" applyFont="1" applyBorder="1" applyAlignment="1">
      <alignment horizontal="right" vertical="center" indent="1"/>
    </xf>
    <xf numFmtId="1" fontId="26" fillId="0" borderId="28" xfId="0" applyNumberFormat="1" applyFont="1" applyBorder="1" applyAlignment="1">
      <alignment horizontal="left" vertical="center" wrapText="1" indent="1"/>
    </xf>
    <xf numFmtId="3" fontId="26" fillId="0" borderId="29" xfId="0" applyNumberFormat="1" applyFont="1" applyBorder="1" applyAlignment="1">
      <alignment horizontal="right" vertical="center" indent="1"/>
    </xf>
    <xf numFmtId="0" fontId="30" fillId="0" borderId="0" xfId="0" applyNumberFormat="1" applyFont="1" applyFill="1" applyBorder="1" applyAlignment="1" applyProtection="1">
      <alignment horizontal="right" wrapText="1" indent="2"/>
    </xf>
    <xf numFmtId="0" fontId="23" fillId="22" borderId="31" xfId="0" applyNumberFormat="1" applyFont="1" applyFill="1" applyBorder="1" applyAlignment="1" applyProtection="1">
      <alignment horizontal="left" vertical="center" indent="1"/>
    </xf>
    <xf numFmtId="3" fontId="23" fillId="22" borderId="31" xfId="0" applyNumberFormat="1" applyFont="1" applyFill="1" applyBorder="1" applyAlignment="1" applyProtection="1">
      <alignment horizontal="right" vertical="center" indent="1"/>
    </xf>
    <xf numFmtId="0" fontId="23" fillId="25" borderId="32" xfId="0" applyNumberFormat="1" applyFont="1" applyFill="1" applyBorder="1" applyAlignment="1" applyProtection="1">
      <alignment horizontal="left" vertical="center" indent="1"/>
    </xf>
    <xf numFmtId="0" fontId="23" fillId="25" borderId="32" xfId="0" applyNumberFormat="1" applyFont="1" applyFill="1" applyBorder="1" applyAlignment="1" applyProtection="1">
      <alignment horizontal="left" vertical="center" wrapText="1" indent="1"/>
    </xf>
    <xf numFmtId="3" fontId="23" fillId="25" borderId="32" xfId="0" applyNumberFormat="1" applyFont="1" applyFill="1" applyBorder="1" applyAlignment="1" applyProtection="1">
      <alignment horizontal="right" vertical="center" indent="1"/>
    </xf>
    <xf numFmtId="0" fontId="23" fillId="23" borderId="32" xfId="0" applyNumberFormat="1" applyFont="1" applyFill="1" applyBorder="1" applyAlignment="1" applyProtection="1">
      <alignment horizontal="left" vertical="center" wrapText="1" indent="1"/>
    </xf>
    <xf numFmtId="3" fontId="23" fillId="23" borderId="32" xfId="0" applyNumberFormat="1" applyFont="1" applyFill="1" applyBorder="1" applyAlignment="1" applyProtection="1">
      <alignment horizontal="right" vertical="center" indent="1"/>
    </xf>
    <xf numFmtId="0" fontId="23" fillId="20" borderId="32" xfId="0" applyNumberFormat="1" applyFont="1" applyFill="1" applyBorder="1" applyAlignment="1" applyProtection="1">
      <alignment horizontal="left" vertical="center" wrapText="1" indent="1"/>
    </xf>
    <xf numFmtId="3" fontId="23" fillId="20" borderId="32" xfId="0" applyNumberFormat="1" applyFont="1" applyFill="1" applyBorder="1" applyAlignment="1" applyProtection="1">
      <alignment horizontal="right" vertical="center" indent="1"/>
    </xf>
    <xf numFmtId="0" fontId="23" fillId="21" borderId="32" xfId="0" applyNumberFormat="1" applyFont="1" applyFill="1" applyBorder="1" applyAlignment="1" applyProtection="1">
      <alignment horizontal="left" vertical="center" wrapText="1" indent="1"/>
    </xf>
    <xf numFmtId="3" fontId="23" fillId="21" borderId="32" xfId="0" applyNumberFormat="1" applyFont="1" applyFill="1" applyBorder="1" applyAlignment="1" applyProtection="1">
      <alignment horizontal="right" vertical="center" indent="1"/>
    </xf>
    <xf numFmtId="0" fontId="19" fillId="0" borderId="32" xfId="0" applyNumberFormat="1" applyFont="1" applyFill="1" applyBorder="1" applyAlignment="1" applyProtection="1">
      <alignment horizontal="left" vertical="center" wrapText="1" indent="1"/>
    </xf>
    <xf numFmtId="3" fontId="19" fillId="0" borderId="32" xfId="0" applyNumberFormat="1" applyFont="1" applyFill="1" applyBorder="1" applyAlignment="1" applyProtection="1">
      <alignment horizontal="right" vertical="center" indent="1"/>
    </xf>
    <xf numFmtId="0" fontId="23" fillId="22" borderId="32" xfId="0" applyNumberFormat="1" applyFont="1" applyFill="1" applyBorder="1" applyAlignment="1" applyProtection="1">
      <alignment horizontal="left" vertical="center" indent="1"/>
    </xf>
    <xf numFmtId="0" fontId="23" fillId="22" borderId="32" xfId="0" applyNumberFormat="1" applyFont="1" applyFill="1" applyBorder="1" applyAlignment="1" applyProtection="1">
      <alignment horizontal="left" vertical="center" wrapText="1" indent="1"/>
    </xf>
    <xf numFmtId="3" fontId="23" fillId="22" borderId="32" xfId="0" applyNumberFormat="1" applyFont="1" applyFill="1" applyBorder="1" applyAlignment="1" applyProtection="1">
      <alignment horizontal="right" vertical="center" indent="1"/>
    </xf>
    <xf numFmtId="0" fontId="21" fillId="26" borderId="32" xfId="0" applyNumberFormat="1" applyFont="1" applyFill="1" applyBorder="1" applyAlignment="1" applyProtection="1">
      <alignment vertical="center"/>
    </xf>
    <xf numFmtId="3" fontId="23" fillId="23" borderId="32" xfId="0" applyNumberFormat="1" applyFont="1" applyFill="1" applyBorder="1" applyAlignment="1" applyProtection="1">
      <alignment horizontal="right" indent="1"/>
    </xf>
    <xf numFmtId="3" fontId="23" fillId="20" borderId="32" xfId="0" applyNumberFormat="1" applyFont="1" applyFill="1" applyBorder="1" applyAlignment="1" applyProtection="1">
      <alignment horizontal="right" indent="1"/>
    </xf>
    <xf numFmtId="3" fontId="23" fillId="21" borderId="32" xfId="0" applyNumberFormat="1" applyFont="1" applyFill="1" applyBorder="1" applyAlignment="1" applyProtection="1">
      <alignment horizontal="right" indent="1"/>
    </xf>
    <xf numFmtId="3" fontId="19" fillId="0" borderId="32" xfId="0" applyNumberFormat="1" applyFont="1" applyFill="1" applyBorder="1" applyAlignment="1" applyProtection="1">
      <alignment horizontal="right" indent="1"/>
    </xf>
    <xf numFmtId="3" fontId="22" fillId="24" borderId="33" xfId="0" applyNumberFormat="1" applyFont="1" applyFill="1" applyBorder="1" applyAlignment="1" applyProtection="1">
      <alignment horizontal="right" vertical="center" indent="1"/>
    </xf>
    <xf numFmtId="4" fontId="33" fillId="27" borderId="11" xfId="0" applyNumberFormat="1" applyFont="1" applyFill="1" applyBorder="1" applyAlignment="1">
      <alignment horizontal="right" wrapText="1"/>
    </xf>
    <xf numFmtId="4" fontId="33" fillId="27" borderId="11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right"/>
    </xf>
    <xf numFmtId="0" fontId="32" fillId="0" borderId="11" xfId="0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0" fontId="32" fillId="0" borderId="0" xfId="0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>
      <alignment horizontal="right" wrapText="1"/>
    </xf>
    <xf numFmtId="4" fontId="33" fillId="0" borderId="0" xfId="0" applyNumberFormat="1" applyFont="1" applyFill="1" applyBorder="1" applyAlignment="1">
      <alignment horizontal="right"/>
    </xf>
    <xf numFmtId="4" fontId="33" fillId="27" borderId="11" xfId="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19" fillId="28" borderId="32" xfId="0" applyNumberFormat="1" applyFont="1" applyFill="1" applyBorder="1" applyAlignment="1" applyProtection="1">
      <alignment horizontal="left" vertical="center" wrapText="1" indent="1"/>
    </xf>
    <xf numFmtId="3" fontId="19" fillId="28" borderId="32" xfId="0" applyNumberFormat="1" applyFont="1" applyFill="1" applyBorder="1" applyAlignment="1" applyProtection="1">
      <alignment horizontal="right" vertical="center" indent="1"/>
    </xf>
    <xf numFmtId="3" fontId="23" fillId="28" borderId="0" xfId="0" applyNumberFormat="1" applyFont="1" applyFill="1" applyBorder="1" applyAlignment="1" applyProtection="1"/>
    <xf numFmtId="0" fontId="19" fillId="28" borderId="0" xfId="0" applyNumberFormat="1" applyFont="1" applyFill="1" applyBorder="1" applyAlignment="1" applyProtection="1"/>
    <xf numFmtId="4" fontId="19" fillId="0" borderId="32" xfId="0" applyNumberFormat="1" applyFont="1" applyFill="1" applyBorder="1" applyAlignment="1" applyProtection="1">
      <alignment horizontal="right" vertical="center" indent="1"/>
    </xf>
    <xf numFmtId="4" fontId="23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0" fontId="28" fillId="23" borderId="21" xfId="0" applyNumberFormat="1" applyFont="1" applyFill="1" applyBorder="1" applyAlignment="1" applyProtection="1">
      <alignment horizontal="center" vertical="center" wrapText="1"/>
    </xf>
    <xf numFmtId="3" fontId="35" fillId="0" borderId="32" xfId="0" applyNumberFormat="1" applyFont="1" applyFill="1" applyBorder="1" applyAlignment="1" applyProtection="1">
      <alignment horizontal="right" vertical="center" indent="1"/>
    </xf>
    <xf numFmtId="3" fontId="36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3" fontId="35" fillId="29" borderId="32" xfId="0" applyNumberFormat="1" applyFont="1" applyFill="1" applyBorder="1" applyAlignment="1" applyProtection="1">
      <alignment horizontal="right" vertical="center" indent="1"/>
    </xf>
    <xf numFmtId="3" fontId="36" fillId="29" borderId="0" xfId="0" applyNumberFormat="1" applyFont="1" applyFill="1" applyBorder="1" applyAlignment="1" applyProtection="1"/>
    <xf numFmtId="0" fontId="35" fillId="29" borderId="0" xfId="0" applyNumberFormat="1" applyFont="1" applyFill="1" applyBorder="1" applyAlignment="1" applyProtection="1"/>
    <xf numFmtId="0" fontId="18" fillId="26" borderId="31" xfId="0" applyNumberFormat="1" applyFont="1" applyFill="1" applyBorder="1" applyAlignment="1" applyProtection="1">
      <alignment horizontal="left" vertical="center" indent="1"/>
    </xf>
    <xf numFmtId="0" fontId="21" fillId="26" borderId="31" xfId="0" applyNumberFormat="1" applyFont="1" applyFill="1" applyBorder="1" applyAlignment="1" applyProtection="1">
      <alignment vertical="center"/>
    </xf>
    <xf numFmtId="0" fontId="19" fillId="0" borderId="33" xfId="0" applyNumberFormat="1" applyFont="1" applyFill="1" applyBorder="1" applyAlignment="1" applyProtection="1">
      <alignment horizontal="left" vertical="center" wrapText="1" indent="1"/>
    </xf>
    <xf numFmtId="3" fontId="19" fillId="0" borderId="33" xfId="0" applyNumberFormat="1" applyFont="1" applyFill="1" applyBorder="1" applyAlignment="1" applyProtection="1">
      <alignment horizontal="right" vertical="center" indent="1"/>
    </xf>
    <xf numFmtId="0" fontId="36" fillId="21" borderId="35" xfId="0" applyNumberFormat="1" applyFont="1" applyFill="1" applyBorder="1" applyAlignment="1" applyProtection="1">
      <alignment horizontal="left" wrapText="1" indent="3"/>
    </xf>
    <xf numFmtId="0" fontId="36" fillId="21" borderId="35" xfId="0" applyNumberFormat="1" applyFont="1" applyFill="1" applyBorder="1" applyAlignment="1" applyProtection="1">
      <alignment horizontal="left" vertical="center" wrapText="1" indent="1"/>
    </xf>
    <xf numFmtId="3" fontId="36" fillId="21" borderId="35" xfId="0" applyNumberFormat="1" applyFont="1" applyFill="1" applyBorder="1" applyAlignment="1" applyProtection="1">
      <alignment horizontal="right" vertical="center" indent="1"/>
    </xf>
    <xf numFmtId="0" fontId="35" fillId="29" borderId="35" xfId="0" applyNumberFormat="1" applyFont="1" applyFill="1" applyBorder="1" applyAlignment="1" applyProtection="1">
      <alignment horizontal="left" wrapText="1" indent="3"/>
    </xf>
    <xf numFmtId="0" fontId="19" fillId="0" borderId="35" xfId="0" applyNumberFormat="1" applyFont="1" applyFill="1" applyBorder="1" applyAlignment="1" applyProtection="1">
      <alignment horizontal="left" vertical="center" wrapText="1" indent="1"/>
    </xf>
    <xf numFmtId="3" fontId="36" fillId="29" borderId="35" xfId="0" applyNumberFormat="1" applyFont="1" applyFill="1" applyBorder="1" applyAlignment="1" applyProtection="1">
      <alignment horizontal="right" vertical="center" indent="1"/>
    </xf>
    <xf numFmtId="0" fontId="19" fillId="0" borderId="35" xfId="0" applyNumberFormat="1" applyFont="1" applyFill="1" applyBorder="1" applyAlignment="1" applyProtection="1">
      <alignment horizontal="left" indent="3"/>
    </xf>
    <xf numFmtId="0" fontId="23" fillId="23" borderId="36" xfId="0" applyNumberFormat="1" applyFont="1" applyFill="1" applyBorder="1" applyAlignment="1" applyProtection="1">
      <alignment horizontal="center" vertical="center" wrapText="1"/>
    </xf>
    <xf numFmtId="0" fontId="23" fillId="23" borderId="34" xfId="0" applyNumberFormat="1" applyFont="1" applyFill="1" applyBorder="1" applyAlignment="1" applyProtection="1">
      <alignment horizontal="center" vertical="center" wrapText="1"/>
    </xf>
    <xf numFmtId="0" fontId="23" fillId="23" borderId="37" xfId="0" applyNumberFormat="1" applyFont="1" applyFill="1" applyBorder="1" applyAlignment="1" applyProtection="1">
      <alignment horizontal="center" vertical="center" wrapText="1"/>
    </xf>
    <xf numFmtId="0" fontId="28" fillId="23" borderId="34" xfId="0" applyNumberFormat="1" applyFont="1" applyFill="1" applyBorder="1" applyAlignment="1" applyProtection="1">
      <alignment horizontal="center" vertical="center" wrapText="1"/>
    </xf>
    <xf numFmtId="0" fontId="28" fillId="23" borderId="38" xfId="0" applyNumberFormat="1" applyFont="1" applyFill="1" applyBorder="1" applyAlignment="1" applyProtection="1">
      <alignment horizontal="center" vertical="center" wrapText="1"/>
    </xf>
    <xf numFmtId="0" fontId="18" fillId="26" borderId="39" xfId="0" applyNumberFormat="1" applyFont="1" applyFill="1" applyBorder="1" applyAlignment="1" applyProtection="1">
      <alignment horizontal="center" vertical="center"/>
    </xf>
    <xf numFmtId="0" fontId="21" fillId="26" borderId="40" xfId="0" applyNumberFormat="1" applyFont="1" applyFill="1" applyBorder="1" applyAlignment="1" applyProtection="1">
      <alignment vertical="center"/>
    </xf>
    <xf numFmtId="0" fontId="23" fillId="22" borderId="41" xfId="0" applyNumberFormat="1" applyFont="1" applyFill="1" applyBorder="1" applyAlignment="1" applyProtection="1">
      <alignment horizontal="left" vertical="center" indent="1"/>
    </xf>
    <xf numFmtId="3" fontId="23" fillId="22" borderId="42" xfId="0" applyNumberFormat="1" applyFont="1" applyFill="1" applyBorder="1" applyAlignment="1" applyProtection="1">
      <alignment horizontal="right" vertical="center" indent="1"/>
    </xf>
    <xf numFmtId="0" fontId="23" fillId="25" borderId="43" xfId="0" applyNumberFormat="1" applyFont="1" applyFill="1" applyBorder="1" applyAlignment="1" applyProtection="1">
      <alignment horizontal="left" vertical="center" indent="1"/>
    </xf>
    <xf numFmtId="3" fontId="23" fillId="25" borderId="44" xfId="0" applyNumberFormat="1" applyFont="1" applyFill="1" applyBorder="1" applyAlignment="1" applyProtection="1">
      <alignment horizontal="right" vertical="center" indent="1"/>
    </xf>
    <xf numFmtId="0" fontId="23" fillId="23" borderId="43" xfId="0" applyNumberFormat="1" applyFont="1" applyFill="1" applyBorder="1" applyAlignment="1" applyProtection="1">
      <alignment horizontal="left" indent="3"/>
    </xf>
    <xf numFmtId="3" fontId="23" fillId="23" borderId="44" xfId="0" applyNumberFormat="1" applyFont="1" applyFill="1" applyBorder="1" applyAlignment="1" applyProtection="1">
      <alignment horizontal="right" vertical="center" indent="1"/>
    </xf>
    <xf numFmtId="0" fontId="23" fillId="20" borderId="43" xfId="0" applyNumberFormat="1" applyFont="1" applyFill="1" applyBorder="1" applyAlignment="1" applyProtection="1">
      <alignment horizontal="left" indent="3"/>
    </xf>
    <xf numFmtId="3" fontId="23" fillId="20" borderId="44" xfId="0" applyNumberFormat="1" applyFont="1" applyFill="1" applyBorder="1" applyAlignment="1" applyProtection="1">
      <alignment horizontal="right" vertical="center" indent="1"/>
    </xf>
    <xf numFmtId="0" fontId="23" fillId="21" borderId="43" xfId="0" applyNumberFormat="1" applyFont="1" applyFill="1" applyBorder="1" applyAlignment="1" applyProtection="1">
      <alignment horizontal="left" indent="3"/>
    </xf>
    <xf numFmtId="3" fontId="23" fillId="21" borderId="44" xfId="0" applyNumberFormat="1" applyFont="1" applyFill="1" applyBorder="1" applyAlignment="1" applyProtection="1">
      <alignment horizontal="right" vertical="center" indent="1"/>
    </xf>
    <xf numFmtId="0" fontId="19" fillId="0" borderId="43" xfId="0" applyNumberFormat="1" applyFont="1" applyFill="1" applyBorder="1" applyAlignment="1" applyProtection="1">
      <alignment horizontal="left" indent="3"/>
    </xf>
    <xf numFmtId="3" fontId="19" fillId="0" borderId="44" xfId="0" applyNumberFormat="1" applyFont="1" applyFill="1" applyBorder="1" applyAlignment="1" applyProtection="1">
      <alignment horizontal="right" vertical="center" indent="1"/>
    </xf>
    <xf numFmtId="0" fontId="23" fillId="22" borderId="43" xfId="0" applyNumberFormat="1" applyFont="1" applyFill="1" applyBorder="1" applyAlignment="1" applyProtection="1">
      <alignment horizontal="left" vertical="center" indent="1"/>
    </xf>
    <xf numFmtId="3" fontId="23" fillId="22" borderId="44" xfId="0" applyNumberFormat="1" applyFont="1" applyFill="1" applyBorder="1" applyAlignment="1" applyProtection="1">
      <alignment horizontal="right" vertical="center" indent="1"/>
    </xf>
    <xf numFmtId="0" fontId="19" fillId="28" borderId="43" xfId="0" applyNumberFormat="1" applyFont="1" applyFill="1" applyBorder="1" applyAlignment="1" applyProtection="1">
      <alignment horizontal="left" indent="3"/>
    </xf>
    <xf numFmtId="3" fontId="19" fillId="28" borderId="44" xfId="0" applyNumberFormat="1" applyFont="1" applyFill="1" applyBorder="1" applyAlignment="1" applyProtection="1">
      <alignment horizontal="right" vertical="center" indent="1"/>
    </xf>
    <xf numFmtId="0" fontId="19" fillId="0" borderId="45" xfId="0" applyNumberFormat="1" applyFont="1" applyFill="1" applyBorder="1" applyAlignment="1" applyProtection="1">
      <alignment horizontal="left" indent="3"/>
    </xf>
    <xf numFmtId="3" fontId="19" fillId="0" borderId="46" xfId="0" applyNumberFormat="1" applyFont="1" applyFill="1" applyBorder="1" applyAlignment="1" applyProtection="1">
      <alignment horizontal="right" vertical="center" indent="1"/>
    </xf>
    <xf numFmtId="0" fontId="18" fillId="26" borderId="41" xfId="0" applyNumberFormat="1" applyFont="1" applyFill="1" applyBorder="1" applyAlignment="1" applyProtection="1">
      <alignment horizontal="center" vertical="center"/>
    </xf>
    <xf numFmtId="0" fontId="21" fillId="26" borderId="42" xfId="0" applyNumberFormat="1" applyFont="1" applyFill="1" applyBorder="1" applyAlignment="1" applyProtection="1">
      <alignment vertical="center"/>
    </xf>
    <xf numFmtId="3" fontId="23" fillId="23" borderId="44" xfId="0" applyNumberFormat="1" applyFont="1" applyFill="1" applyBorder="1" applyAlignment="1" applyProtection="1">
      <alignment horizontal="right" indent="1"/>
    </xf>
    <xf numFmtId="3" fontId="23" fillId="20" borderId="44" xfId="0" applyNumberFormat="1" applyFont="1" applyFill="1" applyBorder="1" applyAlignment="1" applyProtection="1">
      <alignment horizontal="right" indent="1"/>
    </xf>
    <xf numFmtId="3" fontId="23" fillId="21" borderId="44" xfId="0" applyNumberFormat="1" applyFont="1" applyFill="1" applyBorder="1" applyAlignment="1" applyProtection="1">
      <alignment horizontal="right" indent="1"/>
    </xf>
    <xf numFmtId="3" fontId="19" fillId="0" borderId="44" xfId="0" applyNumberFormat="1" applyFont="1" applyFill="1" applyBorder="1" applyAlignment="1" applyProtection="1">
      <alignment horizontal="right" indent="1"/>
    </xf>
    <xf numFmtId="0" fontId="23" fillId="20" borderId="43" xfId="0" applyNumberFormat="1" applyFont="1" applyFill="1" applyBorder="1" applyAlignment="1" applyProtection="1">
      <alignment horizontal="left" vertical="center" indent="3"/>
    </xf>
    <xf numFmtId="3" fontId="22" fillId="24" borderId="48" xfId="0" applyNumberFormat="1" applyFont="1" applyFill="1" applyBorder="1" applyAlignment="1" applyProtection="1">
      <alignment horizontal="right" vertical="center" indent="1"/>
    </xf>
    <xf numFmtId="3" fontId="22" fillId="24" borderId="49" xfId="0" applyNumberFormat="1" applyFont="1" applyFill="1" applyBorder="1" applyAlignment="1" applyProtection="1">
      <alignment horizontal="right" vertical="center" indent="1"/>
    </xf>
    <xf numFmtId="0" fontId="36" fillId="25" borderId="39" xfId="0" applyNumberFormat="1" applyFont="1" applyFill="1" applyBorder="1" applyAlignment="1" applyProtection="1">
      <alignment horizontal="left" wrapText="1" indent="3"/>
    </xf>
    <xf numFmtId="0" fontId="36" fillId="25" borderId="0" xfId="0" applyNumberFormat="1" applyFont="1" applyFill="1" applyBorder="1" applyAlignment="1" applyProtection="1">
      <alignment horizontal="left" vertical="center" wrapText="1" indent="1"/>
    </xf>
    <xf numFmtId="3" fontId="36" fillId="25" borderId="0" xfId="0" applyNumberFormat="1" applyFont="1" applyFill="1" applyBorder="1" applyAlignment="1" applyProtection="1">
      <alignment horizontal="right" vertical="center" indent="1"/>
    </xf>
    <xf numFmtId="3" fontId="36" fillId="25" borderId="40" xfId="0" applyNumberFormat="1" applyFont="1" applyFill="1" applyBorder="1" applyAlignment="1" applyProtection="1">
      <alignment horizontal="right" vertical="center" indent="1"/>
    </xf>
    <xf numFmtId="4" fontId="36" fillId="25" borderId="0" xfId="0" applyNumberFormat="1" applyFont="1" applyFill="1" applyBorder="1" applyAlignment="1" applyProtection="1">
      <alignment horizontal="right" vertical="center" indent="1"/>
    </xf>
    <xf numFmtId="4" fontId="36" fillId="21" borderId="35" xfId="0" applyNumberFormat="1" applyFont="1" applyFill="1" applyBorder="1" applyAlignment="1" applyProtection="1">
      <alignment horizontal="right" vertical="center" indent="1"/>
    </xf>
    <xf numFmtId="4" fontId="35" fillId="29" borderId="35" xfId="0" applyNumberFormat="1" applyFont="1" applyFill="1" applyBorder="1" applyAlignment="1" applyProtection="1">
      <alignment horizontal="right" vertical="center" indent="1"/>
    </xf>
    <xf numFmtId="4" fontId="22" fillId="24" borderId="48" xfId="0" applyNumberFormat="1" applyFont="1" applyFill="1" applyBorder="1" applyAlignment="1" applyProtection="1">
      <alignment horizontal="right" vertical="center" indent="1"/>
    </xf>
    <xf numFmtId="4" fontId="26" fillId="0" borderId="27" xfId="0" applyNumberFormat="1" applyFont="1" applyFill="1" applyBorder="1" applyAlignment="1">
      <alignment horizontal="right" vertical="center" indent="1"/>
    </xf>
    <xf numFmtId="4" fontId="26" fillId="0" borderId="27" xfId="0" applyNumberFormat="1" applyFont="1" applyFill="1" applyBorder="1" applyAlignment="1">
      <alignment horizontal="right" vertical="center" wrapText="1" indent="1"/>
    </xf>
    <xf numFmtId="4" fontId="26" fillId="25" borderId="14" xfId="0" applyNumberFormat="1" applyFont="1" applyFill="1" applyBorder="1" applyAlignment="1">
      <alignment horizontal="right" vertical="center" indent="1"/>
    </xf>
    <xf numFmtId="4" fontId="22" fillId="25" borderId="11" xfId="0" applyNumberFormat="1" applyFont="1" applyFill="1" applyBorder="1" applyAlignment="1" applyProtection="1">
      <alignment horizontal="right" vertical="center" wrapText="1" indent="1"/>
    </xf>
    <xf numFmtId="4" fontId="22" fillId="0" borderId="11" xfId="0" applyNumberFormat="1" applyFont="1" applyBorder="1" applyAlignment="1">
      <alignment horizontal="right" vertical="center" indent="1"/>
    </xf>
    <xf numFmtId="4" fontId="22" fillId="25" borderId="11" xfId="0" applyNumberFormat="1" applyFont="1" applyFill="1" applyBorder="1" applyAlignment="1">
      <alignment horizontal="right" vertical="center" indent="1"/>
    </xf>
    <xf numFmtId="4" fontId="22" fillId="0" borderId="11" xfId="0" applyNumberFormat="1" applyFont="1" applyFill="1" applyBorder="1" applyAlignment="1" applyProtection="1">
      <alignment horizontal="right" vertical="center" wrapText="1" inden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4" fillId="22" borderId="15" xfId="0" quotePrefix="1" applyNumberFormat="1" applyFont="1" applyFill="1" applyBorder="1" applyAlignment="1" applyProtection="1">
      <alignment horizontal="left" vertical="center" wrapText="1" indent="1"/>
    </xf>
    <xf numFmtId="0" fontId="25" fillId="22" borderId="10" xfId="0" applyNumberFormat="1" applyFont="1" applyFill="1" applyBorder="1" applyAlignment="1" applyProtection="1">
      <alignment horizontal="left" vertical="center" wrapText="1" indent="1"/>
    </xf>
    <xf numFmtId="0" fontId="24" fillId="0" borderId="15" xfId="0" applyNumberFormat="1" applyFont="1" applyFill="1" applyBorder="1" applyAlignment="1" applyProtection="1">
      <alignment horizontal="left" vertical="center" wrapText="1" indent="1"/>
    </xf>
    <xf numFmtId="0" fontId="25" fillId="0" borderId="10" xfId="0" applyNumberFormat="1" applyFont="1" applyFill="1" applyBorder="1" applyAlignment="1" applyProtection="1">
      <alignment horizontal="left" vertical="center" wrapText="1" indent="1"/>
    </xf>
    <xf numFmtId="0" fontId="24" fillId="0" borderId="15" xfId="0" quotePrefix="1" applyNumberFormat="1" applyFont="1" applyFill="1" applyBorder="1" applyAlignment="1" applyProtection="1">
      <alignment horizontal="left" vertical="center" wrapText="1" indent="1"/>
    </xf>
    <xf numFmtId="0" fontId="22" fillId="25" borderId="15" xfId="0" applyNumberFormat="1" applyFont="1" applyFill="1" applyBorder="1" applyAlignment="1" applyProtection="1">
      <alignment horizontal="left" vertical="center" wrapText="1" indent="1"/>
    </xf>
    <xf numFmtId="0" fontId="20" fillId="25" borderId="10" xfId="0" applyNumberFormat="1" applyFont="1" applyFill="1" applyBorder="1" applyAlignment="1" applyProtection="1">
      <alignment horizontal="left" vertical="center" wrapText="1" indent="1"/>
    </xf>
    <xf numFmtId="0" fontId="19" fillId="25" borderId="10" xfId="0" applyNumberFormat="1" applyFont="1" applyFill="1" applyBorder="1" applyAlignment="1" applyProtection="1">
      <alignment horizontal="left" vertical="center" inden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24" fillId="25" borderId="15" xfId="0" quotePrefix="1" applyNumberFormat="1" applyFont="1" applyFill="1" applyBorder="1" applyAlignment="1" applyProtection="1">
      <alignment horizontal="left" vertical="center" wrapText="1" indent="1"/>
    </xf>
    <xf numFmtId="0" fontId="25" fillId="25" borderId="10" xfId="0" applyNumberFormat="1" applyFont="1" applyFill="1" applyBorder="1" applyAlignment="1" applyProtection="1">
      <alignment horizontal="left" vertical="center" wrapText="1" indent="1"/>
    </xf>
    <xf numFmtId="0" fontId="26" fillId="0" borderId="10" xfId="0" applyNumberFormat="1" applyFont="1" applyFill="1" applyBorder="1" applyAlignment="1" applyProtection="1">
      <alignment horizontal="left" vertical="center" inden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24" fillId="0" borderId="15" xfId="0" quotePrefix="1" applyFont="1" applyBorder="1" applyAlignment="1">
      <alignment horizontal="left" vertical="center" indent="1"/>
    </xf>
    <xf numFmtId="0" fontId="26" fillId="0" borderId="10" xfId="0" applyNumberFormat="1" applyFont="1" applyFill="1" applyBorder="1" applyAlignment="1" applyProtection="1">
      <alignment horizontal="left" vertical="center" wrapText="1" indent="1"/>
    </xf>
    <xf numFmtId="0" fontId="24" fillId="25" borderId="15" xfId="0" applyNumberFormat="1" applyFont="1" applyFill="1" applyBorder="1" applyAlignment="1" applyProtection="1">
      <alignment horizontal="left" vertical="center" wrapText="1" indent="1"/>
    </xf>
    <xf numFmtId="0" fontId="26" fillId="25" borderId="10" xfId="0" applyNumberFormat="1" applyFont="1" applyFill="1" applyBorder="1" applyAlignment="1" applyProtection="1">
      <alignment horizontal="left" vertical="center" indent="1"/>
    </xf>
    <xf numFmtId="4" fontId="27" fillId="22" borderId="14" xfId="0" applyNumberFormat="1" applyFont="1" applyFill="1" applyBorder="1" applyAlignment="1">
      <alignment horizontal="center" vertical="center"/>
    </xf>
    <xf numFmtId="4" fontId="27" fillId="22" borderId="17" xfId="0" applyNumberFormat="1" applyFont="1" applyFill="1" applyBorder="1" applyAlignment="1">
      <alignment horizontal="center" vertical="center"/>
    </xf>
    <xf numFmtId="4" fontId="27" fillId="22" borderId="18" xfId="0" applyNumberFormat="1" applyFont="1" applyFill="1" applyBorder="1" applyAlignment="1">
      <alignment horizontal="center" vertical="center"/>
    </xf>
    <xf numFmtId="0" fontId="24" fillId="22" borderId="14" xfId="0" applyFont="1" applyFill="1" applyBorder="1" applyAlignment="1">
      <alignment horizontal="center" vertical="center"/>
    </xf>
    <xf numFmtId="0" fontId="24" fillId="22" borderId="17" xfId="0" applyFont="1" applyFill="1" applyBorder="1" applyAlignment="1">
      <alignment horizontal="center" vertical="center"/>
    </xf>
    <xf numFmtId="0" fontId="24" fillId="22" borderId="18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horizontal="left" vertical="center" wrapText="1" indent="1"/>
    </xf>
    <xf numFmtId="0" fontId="29" fillId="0" borderId="0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22" fillId="24" borderId="47" xfId="0" applyNumberFormat="1" applyFont="1" applyFill="1" applyBorder="1" applyAlignment="1" applyProtection="1">
      <alignment horizontal="center" vertical="center"/>
    </xf>
    <xf numFmtId="0" fontId="22" fillId="24" borderId="48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wrapText="1"/>
    </xf>
    <xf numFmtId="0" fontId="30" fillId="0" borderId="30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30" xfId="0" applyNumberFormat="1" applyFont="1" applyFill="1" applyBorder="1" applyAlignment="1" applyProtection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42"/>
    <cellStyle name="Note" xfId="37"/>
    <cellStyle name="Output" xfId="38"/>
    <cellStyle name="Title" xfId="39"/>
    <cellStyle name="Total" xfId="40"/>
    <cellStyle name="Warning Text" xfId="4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CCFFCC"/>
      <color rgb="FF33CC33"/>
      <color rgb="FF66FF66"/>
      <color rgb="FF00CC00"/>
      <color rgb="FF00FF99"/>
      <color rgb="FF66FFFF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</xdr:colOff>
      <xdr:row>2</xdr:row>
      <xdr:rowOff>312420</xdr:rowOff>
    </xdr:from>
    <xdr:to>
      <xdr:col>0</xdr:col>
      <xdr:colOff>1400174</xdr:colOff>
      <xdr:row>5</xdr:row>
      <xdr:rowOff>0</xdr:rowOff>
    </xdr:to>
    <xdr:sp macro="" textlink="">
      <xdr:nvSpPr>
        <xdr:cNvPr id="2483" name="Line 2"/>
        <xdr:cNvSpPr>
          <a:spLocks noChangeShapeType="1"/>
        </xdr:cNvSpPr>
      </xdr:nvSpPr>
      <xdr:spPr bwMode="auto">
        <a:xfrm>
          <a:off x="15239" y="788670"/>
          <a:ext cx="1384935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15240</xdr:colOff>
      <xdr:row>27</xdr:row>
      <xdr:rowOff>312420</xdr:rowOff>
    </xdr:from>
    <xdr:to>
      <xdr:col>1</xdr:col>
      <xdr:colOff>9525</xdr:colOff>
      <xdr:row>30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5240" y="6017895"/>
          <a:ext cx="1394460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15239</xdr:colOff>
      <xdr:row>43</xdr:row>
      <xdr:rowOff>312420</xdr:rowOff>
    </xdr:from>
    <xdr:to>
      <xdr:col>0</xdr:col>
      <xdr:colOff>1400174</xdr:colOff>
      <xdr:row>46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5239" y="10113645"/>
          <a:ext cx="1384935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oneCellAnchor>
    <xdr:from>
      <xdr:col>18</xdr:col>
      <xdr:colOff>266700</xdr:colOff>
      <xdr:row>45</xdr:row>
      <xdr:rowOff>133350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7202150" y="1057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4" zoomScaleNormal="100" workbookViewId="0">
      <selection activeCell="M15" sqref="M15"/>
    </sheetView>
  </sheetViews>
  <sheetFormatPr defaultColWidth="11.42578125" defaultRowHeight="12.75" x14ac:dyDescent="0.2"/>
  <cols>
    <col min="1" max="2" width="4.28515625" style="5" customWidth="1"/>
    <col min="3" max="3" width="5.5703125" style="5" customWidth="1"/>
    <col min="4" max="4" width="5.28515625" style="14" customWidth="1"/>
    <col min="5" max="5" width="44.7109375" style="5" customWidth="1"/>
    <col min="6" max="6" width="15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48" customHeight="1" x14ac:dyDescent="0.2">
      <c r="A1" s="184" t="s">
        <v>157</v>
      </c>
      <c r="B1" s="184"/>
      <c r="C1" s="184"/>
      <c r="D1" s="184"/>
      <c r="E1" s="184"/>
      <c r="F1" s="184"/>
      <c r="G1" s="184"/>
      <c r="H1" s="184"/>
    </row>
    <row r="2" spans="1:9" s="6" customFormat="1" ht="26.25" customHeight="1" x14ac:dyDescent="0.2">
      <c r="A2" s="169" t="s">
        <v>38</v>
      </c>
      <c r="B2" s="169"/>
      <c r="C2" s="169"/>
      <c r="D2" s="169"/>
      <c r="E2" s="169"/>
      <c r="F2" s="169"/>
      <c r="G2" s="185"/>
      <c r="H2" s="185"/>
    </row>
    <row r="3" spans="1:9" ht="22.5" customHeight="1" x14ac:dyDescent="0.2">
      <c r="A3" s="7"/>
      <c r="B3" s="8"/>
      <c r="C3" s="8"/>
      <c r="D3" s="8"/>
      <c r="E3" s="8"/>
    </row>
    <row r="4" spans="1:9" ht="27.75" customHeight="1" x14ac:dyDescent="0.2">
      <c r="A4" s="9"/>
      <c r="B4" s="10"/>
      <c r="C4" s="10"/>
      <c r="D4" s="11"/>
      <c r="E4" s="12"/>
      <c r="F4" s="2" t="s">
        <v>158</v>
      </c>
      <c r="G4" s="2" t="s">
        <v>159</v>
      </c>
      <c r="H4" s="2" t="s">
        <v>160</v>
      </c>
      <c r="I4" s="3"/>
    </row>
    <row r="5" spans="1:9" ht="26.25" customHeight="1" x14ac:dyDescent="0.2">
      <c r="A5" s="188" t="s">
        <v>39</v>
      </c>
      <c r="B5" s="182"/>
      <c r="C5" s="182"/>
      <c r="D5" s="182"/>
      <c r="E5" s="189"/>
      <c r="F5" s="165">
        <f>F6+F7</f>
        <v>9152450</v>
      </c>
      <c r="G5" s="165">
        <f>G6+G7</f>
        <v>9152450</v>
      </c>
      <c r="H5" s="165">
        <f>H6+H7</f>
        <v>9152450</v>
      </c>
      <c r="I5" s="4"/>
    </row>
    <row r="6" spans="1:9" ht="22.5" customHeight="1" x14ac:dyDescent="0.2">
      <c r="A6" s="174" t="s">
        <v>0</v>
      </c>
      <c r="B6" s="175"/>
      <c r="C6" s="175"/>
      <c r="D6" s="175"/>
      <c r="E6" s="183"/>
      <c r="F6" s="166">
        <f>'PLAN PRIHODA'!B26</f>
        <v>9152450</v>
      </c>
      <c r="G6" s="166">
        <f>F6</f>
        <v>9152450</v>
      </c>
      <c r="H6" s="166">
        <f>F6</f>
        <v>9152450</v>
      </c>
    </row>
    <row r="7" spans="1:9" ht="22.5" customHeight="1" x14ac:dyDescent="0.2">
      <c r="A7" s="186" t="s">
        <v>1</v>
      </c>
      <c r="B7" s="183"/>
      <c r="C7" s="183"/>
      <c r="D7" s="183"/>
      <c r="E7" s="183"/>
      <c r="F7" s="166"/>
      <c r="G7" s="166"/>
      <c r="H7" s="166"/>
    </row>
    <row r="8" spans="1:9" ht="26.25" customHeight="1" x14ac:dyDescent="0.2">
      <c r="A8" s="43" t="s">
        <v>40</v>
      </c>
      <c r="B8" s="44"/>
      <c r="C8" s="44"/>
      <c r="D8" s="44"/>
      <c r="E8" s="44"/>
      <c r="F8" s="167">
        <f>F9+F10</f>
        <v>9152450</v>
      </c>
      <c r="G8" s="167">
        <f>G9+G10</f>
        <v>9152450</v>
      </c>
      <c r="H8" s="167">
        <f>H9+H10</f>
        <v>9152450</v>
      </c>
    </row>
    <row r="9" spans="1:9" ht="22.5" customHeight="1" x14ac:dyDescent="0.2">
      <c r="A9" s="176" t="s">
        <v>2</v>
      </c>
      <c r="B9" s="175"/>
      <c r="C9" s="175"/>
      <c r="D9" s="175"/>
      <c r="E9" s="187"/>
      <c r="F9" s="168">
        <f>'PLAN RASHODA I IZDATAKA'!C211</f>
        <v>9152450</v>
      </c>
      <c r="G9" s="168">
        <f>F9</f>
        <v>9152450</v>
      </c>
      <c r="H9" s="168">
        <f>G9</f>
        <v>9152450</v>
      </c>
    </row>
    <row r="10" spans="1:9" ht="22.5" customHeight="1" x14ac:dyDescent="0.2">
      <c r="A10" s="186" t="s">
        <v>3</v>
      </c>
      <c r="B10" s="183"/>
      <c r="C10" s="183"/>
      <c r="D10" s="183"/>
      <c r="E10" s="183"/>
      <c r="F10" s="168"/>
      <c r="G10" s="168"/>
      <c r="H10" s="168"/>
    </row>
    <row r="11" spans="1:9" ht="26.25" customHeight="1" x14ac:dyDescent="0.2">
      <c r="A11" s="181" t="s">
        <v>4</v>
      </c>
      <c r="B11" s="182"/>
      <c r="C11" s="182"/>
      <c r="D11" s="182"/>
      <c r="E11" s="182"/>
      <c r="F11" s="165">
        <f>F5-F8</f>
        <v>0</v>
      </c>
      <c r="G11" s="165">
        <f>+G5-G8</f>
        <v>0</v>
      </c>
      <c r="H11" s="165">
        <f>+H5-H8</f>
        <v>0</v>
      </c>
    </row>
    <row r="12" spans="1:9" ht="25.5" customHeight="1" x14ac:dyDescent="0.2">
      <c r="A12" s="169"/>
      <c r="B12" s="170"/>
      <c r="C12" s="170"/>
      <c r="D12" s="170"/>
      <c r="E12" s="170"/>
      <c r="F12" s="171"/>
      <c r="G12" s="171"/>
      <c r="H12" s="171"/>
    </row>
    <row r="13" spans="1:9" ht="27.75" customHeight="1" x14ac:dyDescent="0.2">
      <c r="A13" s="9"/>
      <c r="B13" s="10"/>
      <c r="C13" s="10"/>
      <c r="D13" s="11"/>
      <c r="E13" s="12"/>
      <c r="F13" s="2" t="str">
        <f>F4</f>
        <v>Prijedlog plana 
za 2019.</v>
      </c>
      <c r="G13" s="2" t="str">
        <f t="shared" ref="G13:H13" si="0">G4</f>
        <v>Projekcija plana
za 2020.</v>
      </c>
      <c r="H13" s="2" t="str">
        <f t="shared" si="0"/>
        <v>Projekcija plana 
za 2021.</v>
      </c>
    </row>
    <row r="14" spans="1:9" ht="22.5" customHeight="1" x14ac:dyDescent="0.2">
      <c r="A14" s="177" t="s">
        <v>5</v>
      </c>
      <c r="B14" s="178"/>
      <c r="C14" s="178"/>
      <c r="D14" s="178"/>
      <c r="E14" s="179"/>
      <c r="F14" s="46"/>
      <c r="G14" s="46"/>
      <c r="H14" s="42"/>
    </row>
    <row r="15" spans="1:9" s="13" customFormat="1" ht="25.5" customHeight="1" x14ac:dyDescent="0.2">
      <c r="A15" s="180"/>
      <c r="B15" s="170"/>
      <c r="C15" s="170"/>
      <c r="D15" s="170"/>
      <c r="E15" s="170"/>
      <c r="F15" s="171"/>
      <c r="G15" s="171"/>
      <c r="H15" s="171"/>
    </row>
    <row r="16" spans="1:9" s="13" customFormat="1" ht="27.75" customHeight="1" x14ac:dyDescent="0.2">
      <c r="A16" s="9"/>
      <c r="B16" s="10"/>
      <c r="C16" s="10"/>
      <c r="D16" s="11"/>
      <c r="E16" s="12"/>
      <c r="F16" s="2" t="str">
        <f>F13</f>
        <v>Prijedlog plana 
za 2019.</v>
      </c>
      <c r="G16" s="2" t="str">
        <f t="shared" ref="G16:H16" si="1">G13</f>
        <v>Projekcija plana
za 2020.</v>
      </c>
      <c r="H16" s="2" t="str">
        <f t="shared" si="1"/>
        <v>Projekcija plana 
za 2021.</v>
      </c>
    </row>
    <row r="17" spans="1:8" s="13" customFormat="1" ht="22.5" customHeight="1" x14ac:dyDescent="0.2">
      <c r="A17" s="174" t="s">
        <v>6</v>
      </c>
      <c r="B17" s="175"/>
      <c r="C17" s="175"/>
      <c r="D17" s="175"/>
      <c r="E17" s="175"/>
      <c r="F17" s="23"/>
      <c r="G17" s="23"/>
      <c r="H17" s="23"/>
    </row>
    <row r="18" spans="1:8" s="13" customFormat="1" ht="22.5" customHeight="1" x14ac:dyDescent="0.2">
      <c r="A18" s="174" t="s">
        <v>7</v>
      </c>
      <c r="B18" s="175"/>
      <c r="C18" s="175"/>
      <c r="D18" s="175"/>
      <c r="E18" s="175"/>
      <c r="F18" s="23"/>
      <c r="G18" s="23"/>
      <c r="H18" s="23"/>
    </row>
    <row r="19" spans="1:8" s="13" customFormat="1" ht="22.5" customHeight="1" x14ac:dyDescent="0.2">
      <c r="A19" s="176" t="s">
        <v>8</v>
      </c>
      <c r="B19" s="175"/>
      <c r="C19" s="175"/>
      <c r="D19" s="175"/>
      <c r="E19" s="175"/>
      <c r="F19" s="23"/>
      <c r="G19" s="23"/>
      <c r="H19" s="23"/>
    </row>
    <row r="20" spans="1:8" s="36" customFormat="1" ht="22.5" customHeight="1" x14ac:dyDescent="0.2">
      <c r="D20" s="14"/>
    </row>
    <row r="21" spans="1:8" s="13" customFormat="1" ht="26.25" customHeight="1" x14ac:dyDescent="0.2">
      <c r="A21" s="172" t="s">
        <v>9</v>
      </c>
      <c r="B21" s="173"/>
      <c r="C21" s="173"/>
      <c r="D21" s="173"/>
      <c r="E21" s="173"/>
      <c r="F21" s="41">
        <f>SUM(F11,F14,F19)</f>
        <v>0</v>
      </c>
      <c r="G21" s="41">
        <f>SUM(G11,G14,G19)</f>
        <v>0</v>
      </c>
      <c r="H21" s="41">
        <f>SUM(H11,H14,H19)</f>
        <v>0</v>
      </c>
    </row>
  </sheetData>
  <mergeCells count="15">
    <mergeCell ref="A11:E11"/>
    <mergeCell ref="A6:E6"/>
    <mergeCell ref="A1:H1"/>
    <mergeCell ref="A2:H2"/>
    <mergeCell ref="A7:E7"/>
    <mergeCell ref="A9:E9"/>
    <mergeCell ref="A10:E10"/>
    <mergeCell ref="A5:E5"/>
    <mergeCell ref="A12:H12"/>
    <mergeCell ref="A21:E21"/>
    <mergeCell ref="A17:E17"/>
    <mergeCell ref="A18:E18"/>
    <mergeCell ref="A19:E19"/>
    <mergeCell ref="A14:E14"/>
    <mergeCell ref="A15:H15"/>
  </mergeCells>
  <phoneticPr fontId="0" type="noConversion"/>
  <printOptions horizontalCentered="1"/>
  <pageMargins left="0.19685039370078741" right="0.19685039370078741" top="0.62992125984251968" bottom="0.55118110236220474" header="0.31496062992125984" footer="0.31496062992125984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selection activeCell="M57" sqref="M57"/>
    </sheetView>
  </sheetViews>
  <sheetFormatPr defaultColWidth="11.42578125" defaultRowHeight="12.75" x14ac:dyDescent="0.2"/>
  <cols>
    <col min="1" max="1" width="21" style="5" customWidth="1"/>
    <col min="2" max="4" width="17.5703125" style="5" customWidth="1"/>
    <col min="5" max="5" width="17.5703125" style="14" customWidth="1"/>
    <col min="6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 x14ac:dyDescent="0.2">
      <c r="A1" s="169" t="s">
        <v>10</v>
      </c>
      <c r="B1" s="169"/>
      <c r="C1" s="169"/>
      <c r="D1" s="169"/>
      <c r="E1" s="169"/>
      <c r="F1" s="169"/>
      <c r="G1" s="169"/>
      <c r="H1" s="169"/>
    </row>
    <row r="2" spans="1:8" s="25" customFormat="1" ht="13.5" thickBot="1" x14ac:dyDescent="0.25">
      <c r="A2" s="24"/>
      <c r="H2" s="26" t="s">
        <v>11</v>
      </c>
    </row>
    <row r="3" spans="1:8" s="25" customFormat="1" ht="30" customHeight="1" thickBot="1" x14ac:dyDescent="0.25">
      <c r="A3" s="193" t="s">
        <v>154</v>
      </c>
      <c r="B3" s="194"/>
      <c r="C3" s="194"/>
      <c r="D3" s="194"/>
      <c r="E3" s="194"/>
      <c r="F3" s="194"/>
      <c r="G3" s="194"/>
      <c r="H3" s="195"/>
    </row>
    <row r="4" spans="1:8" s="25" customFormat="1" ht="25.5" customHeight="1" x14ac:dyDescent="0.2">
      <c r="A4" s="28" t="s">
        <v>99</v>
      </c>
      <c r="B4" s="196" t="s">
        <v>64</v>
      </c>
      <c r="C4" s="196" t="s">
        <v>124</v>
      </c>
      <c r="D4" s="196" t="s">
        <v>12</v>
      </c>
      <c r="E4" s="196" t="s">
        <v>13</v>
      </c>
      <c r="F4" s="196" t="s">
        <v>14</v>
      </c>
      <c r="G4" s="196" t="s">
        <v>15</v>
      </c>
      <c r="H4" s="196" t="s">
        <v>17</v>
      </c>
    </row>
    <row r="5" spans="1:8" s="25" customFormat="1" ht="60" customHeight="1" thickBot="1" x14ac:dyDescent="0.25">
      <c r="A5" s="27" t="s">
        <v>100</v>
      </c>
      <c r="B5" s="197"/>
      <c r="C5" s="197"/>
      <c r="D5" s="197"/>
      <c r="E5" s="197"/>
      <c r="F5" s="197"/>
      <c r="G5" s="197"/>
      <c r="H5" s="197"/>
    </row>
    <row r="6" spans="1:8" s="29" customFormat="1" x14ac:dyDescent="0.2">
      <c r="A6" s="50">
        <v>633</v>
      </c>
      <c r="B6" s="51">
        <f>SUM(B7:B7)</f>
        <v>0</v>
      </c>
      <c r="C6" s="51">
        <f t="shared" ref="C6:H6" si="0">SUM(C7:C7)</f>
        <v>0</v>
      </c>
      <c r="D6" s="51">
        <f t="shared" si="0"/>
        <v>0</v>
      </c>
      <c r="E6" s="51">
        <f t="shared" si="0"/>
        <v>0</v>
      </c>
      <c r="F6" s="51">
        <f t="shared" si="0"/>
        <v>7268900</v>
      </c>
      <c r="G6" s="51">
        <v>50000</v>
      </c>
      <c r="H6" s="51">
        <f t="shared" si="0"/>
        <v>0</v>
      </c>
    </row>
    <row r="7" spans="1:8" s="29" customFormat="1" x14ac:dyDescent="0.2">
      <c r="A7" s="52">
        <v>6331</v>
      </c>
      <c r="B7" s="53"/>
      <c r="C7" s="53"/>
      <c r="D7" s="53"/>
      <c r="E7" s="53"/>
      <c r="F7" s="53">
        <f>'PLAN RASHODA I IZDATAKA'!K211+'PLAN RASHODA I IZDATAKA'!F211</f>
        <v>7268900</v>
      </c>
      <c r="G7" s="53"/>
      <c r="H7" s="53"/>
    </row>
    <row r="8" spans="1:8" s="29" customFormat="1" x14ac:dyDescent="0.2">
      <c r="A8" s="52">
        <v>634</v>
      </c>
      <c r="B8" s="53">
        <f>SUM(B9:B9)</f>
        <v>0</v>
      </c>
      <c r="C8" s="53">
        <f t="shared" ref="C8:H10" si="1">SUM(C9:C9)</f>
        <v>0</v>
      </c>
      <c r="D8" s="53">
        <f t="shared" si="1"/>
        <v>0</v>
      </c>
      <c r="E8" s="53">
        <f t="shared" si="1"/>
        <v>0</v>
      </c>
      <c r="F8" s="53">
        <f t="shared" si="1"/>
        <v>22000</v>
      </c>
      <c r="G8" s="53">
        <f t="shared" si="1"/>
        <v>0</v>
      </c>
      <c r="H8" s="53">
        <f t="shared" si="1"/>
        <v>0</v>
      </c>
    </row>
    <row r="9" spans="1:8" s="29" customFormat="1" x14ac:dyDescent="0.2">
      <c r="A9" s="52">
        <v>6341</v>
      </c>
      <c r="B9" s="53"/>
      <c r="C9" s="53">
        <f>'PLAN RASHODA I IZDATAKA'!E209</f>
        <v>0</v>
      </c>
      <c r="D9" s="53"/>
      <c r="E9" s="53"/>
      <c r="F9" s="53">
        <f>'PLAN RASHODA I IZDATAKA'!I211</f>
        <v>22000</v>
      </c>
      <c r="G9" s="53"/>
      <c r="H9" s="53"/>
    </row>
    <row r="10" spans="1:8" s="29" customFormat="1" x14ac:dyDescent="0.2">
      <c r="A10" s="52">
        <v>641</v>
      </c>
      <c r="B10" s="53">
        <f>SUM(B11:B11)</f>
        <v>0</v>
      </c>
      <c r="C10" s="53">
        <f t="shared" si="1"/>
        <v>0</v>
      </c>
      <c r="D10" s="53">
        <f t="shared" si="1"/>
        <v>0</v>
      </c>
      <c r="E10" s="53">
        <f t="shared" si="1"/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</row>
    <row r="11" spans="1:8" s="29" customFormat="1" x14ac:dyDescent="0.2">
      <c r="A11" s="52">
        <v>6413</v>
      </c>
      <c r="B11" s="53"/>
      <c r="C11" s="53">
        <f>'PLAN RASHODA I IZDATAKA'!E211</f>
        <v>0</v>
      </c>
      <c r="D11" s="53"/>
      <c r="E11" s="53"/>
      <c r="F11" s="53"/>
      <c r="G11" s="53"/>
      <c r="H11" s="53"/>
    </row>
    <row r="12" spans="1:8" s="29" customFormat="1" x14ac:dyDescent="0.2">
      <c r="A12" s="52">
        <v>652</v>
      </c>
      <c r="B12" s="53">
        <f>SUM(B13:B13)</f>
        <v>0</v>
      </c>
      <c r="C12" s="53">
        <f t="shared" ref="C12:H12" si="2">SUM(C13:C13)</f>
        <v>0</v>
      </c>
      <c r="D12" s="53">
        <f t="shared" si="2"/>
        <v>0</v>
      </c>
      <c r="E12" s="53">
        <f t="shared" si="2"/>
        <v>906000</v>
      </c>
      <c r="F12" s="53">
        <f t="shared" si="2"/>
        <v>0</v>
      </c>
      <c r="G12" s="53">
        <f t="shared" si="2"/>
        <v>0</v>
      </c>
      <c r="H12" s="53">
        <f t="shared" si="2"/>
        <v>0</v>
      </c>
    </row>
    <row r="13" spans="1:8" s="29" customFormat="1" x14ac:dyDescent="0.2">
      <c r="A13" s="52">
        <v>6526</v>
      </c>
      <c r="B13" s="53"/>
      <c r="C13" s="53"/>
      <c r="D13" s="53"/>
      <c r="E13" s="53">
        <f>'PLAN RASHODA I IZDATAKA'!J211</f>
        <v>906000</v>
      </c>
      <c r="F13" s="53"/>
      <c r="G13" s="53"/>
      <c r="H13" s="53"/>
    </row>
    <row r="14" spans="1:8" s="29" customFormat="1" x14ac:dyDescent="0.2">
      <c r="A14" s="52">
        <v>661</v>
      </c>
      <c r="B14" s="54">
        <f>SUM(B15:B15)</f>
        <v>0</v>
      </c>
      <c r="C14" s="54">
        <f t="shared" ref="C14:H14" si="3">SUM(C15:C15)</f>
        <v>0</v>
      </c>
      <c r="D14" s="54">
        <f t="shared" si="3"/>
        <v>279200</v>
      </c>
      <c r="E14" s="54">
        <f t="shared" si="3"/>
        <v>0</v>
      </c>
      <c r="F14" s="54">
        <f t="shared" si="3"/>
        <v>0</v>
      </c>
      <c r="G14" s="54">
        <f t="shared" si="3"/>
        <v>0</v>
      </c>
      <c r="H14" s="54">
        <f t="shared" si="3"/>
        <v>0</v>
      </c>
    </row>
    <row r="15" spans="1:8" s="29" customFormat="1" x14ac:dyDescent="0.2">
      <c r="A15" s="52">
        <v>6615</v>
      </c>
      <c r="B15" s="54"/>
      <c r="C15" s="54"/>
      <c r="D15" s="54">
        <f>'PLAN RASHODA I IZDATAKA'!H211+'PLAN RASHODA I IZDATAKA'!G211</f>
        <v>279200</v>
      </c>
      <c r="E15" s="54"/>
      <c r="F15" s="54"/>
      <c r="G15" s="54"/>
      <c r="H15" s="54"/>
    </row>
    <row r="16" spans="1:8" s="29" customFormat="1" x14ac:dyDescent="0.2">
      <c r="A16" s="52">
        <v>663</v>
      </c>
      <c r="B16" s="54">
        <f>SUM(B17:B17)</f>
        <v>0</v>
      </c>
      <c r="C16" s="54">
        <f t="shared" ref="C16:H16" si="4">SUM(C17:C17)</f>
        <v>0</v>
      </c>
      <c r="D16" s="54">
        <f t="shared" si="4"/>
        <v>0</v>
      </c>
      <c r="E16" s="54">
        <f t="shared" si="4"/>
        <v>0</v>
      </c>
      <c r="F16" s="54">
        <f t="shared" si="4"/>
        <v>0</v>
      </c>
      <c r="G16" s="54"/>
      <c r="H16" s="54">
        <f t="shared" si="4"/>
        <v>0</v>
      </c>
    </row>
    <row r="17" spans="1:8" s="29" customFormat="1" x14ac:dyDescent="0.2">
      <c r="A17" s="52">
        <v>6631</v>
      </c>
      <c r="B17" s="54"/>
      <c r="C17" s="54"/>
      <c r="D17" s="54"/>
      <c r="E17" s="54"/>
      <c r="F17" s="54"/>
      <c r="G17" s="54"/>
      <c r="H17" s="54"/>
    </row>
    <row r="18" spans="1:8" s="29" customFormat="1" x14ac:dyDescent="0.2">
      <c r="A18" s="52">
        <v>671</v>
      </c>
      <c r="B18" s="162">
        <f>SUM(B19:B20)</f>
        <v>626350</v>
      </c>
      <c r="C18" s="162">
        <f t="shared" ref="C18:H18" si="5">SUM(C19:C20)</f>
        <v>0</v>
      </c>
      <c r="D18" s="54">
        <f t="shared" si="5"/>
        <v>0</v>
      </c>
      <c r="E18" s="54">
        <f t="shared" si="5"/>
        <v>0</v>
      </c>
      <c r="F18" s="54">
        <f t="shared" si="5"/>
        <v>0</v>
      </c>
      <c r="G18" s="54">
        <f t="shared" si="5"/>
        <v>0</v>
      </c>
      <c r="H18" s="54">
        <f t="shared" si="5"/>
        <v>0</v>
      </c>
    </row>
    <row r="19" spans="1:8" s="29" customFormat="1" x14ac:dyDescent="0.2">
      <c r="A19" s="52">
        <v>6711</v>
      </c>
      <c r="B19" s="162">
        <f>'PLAN RASHODA I IZDATAKA'!D211</f>
        <v>626350</v>
      </c>
      <c r="C19" s="162"/>
      <c r="D19" s="54"/>
      <c r="E19" s="54"/>
      <c r="F19" s="54"/>
      <c r="G19" s="54"/>
      <c r="H19" s="54"/>
    </row>
    <row r="20" spans="1:8" s="29" customFormat="1" x14ac:dyDescent="0.2">
      <c r="A20" s="52">
        <v>6712</v>
      </c>
      <c r="B20" s="162"/>
      <c r="C20" s="162"/>
      <c r="D20" s="54"/>
      <c r="E20" s="54"/>
      <c r="F20" s="54"/>
      <c r="G20" s="54"/>
      <c r="H20" s="54"/>
    </row>
    <row r="21" spans="1:8" s="29" customFormat="1" x14ac:dyDescent="0.2">
      <c r="A21" s="52"/>
      <c r="B21" s="54"/>
      <c r="C21" s="54"/>
      <c r="D21" s="54"/>
      <c r="E21" s="54"/>
      <c r="F21" s="54"/>
      <c r="G21" s="54"/>
      <c r="H21" s="54"/>
    </row>
    <row r="22" spans="1:8" s="25" customFormat="1" x14ac:dyDescent="0.2">
      <c r="A22" s="55"/>
      <c r="B22" s="56"/>
      <c r="C22" s="56"/>
      <c r="D22" s="56"/>
      <c r="E22" s="56"/>
      <c r="F22" s="56"/>
      <c r="G22" s="56"/>
      <c r="H22" s="56"/>
    </row>
    <row r="23" spans="1:8" s="25" customFormat="1" x14ac:dyDescent="0.2">
      <c r="A23" s="55"/>
      <c r="B23" s="56"/>
      <c r="C23" s="56"/>
      <c r="D23" s="56"/>
      <c r="E23" s="56"/>
      <c r="F23" s="56"/>
      <c r="G23" s="56"/>
      <c r="H23" s="56"/>
    </row>
    <row r="24" spans="1:8" s="25" customFormat="1" ht="13.5" thickBot="1" x14ac:dyDescent="0.25">
      <c r="A24" s="57"/>
      <c r="B24" s="58"/>
      <c r="C24" s="58"/>
      <c r="D24" s="58"/>
      <c r="E24" s="58"/>
      <c r="F24" s="58"/>
      <c r="G24" s="58"/>
      <c r="H24" s="58"/>
    </row>
    <row r="25" spans="1:8" s="25" customFormat="1" ht="30" customHeight="1" thickBot="1" x14ac:dyDescent="0.25">
      <c r="A25" s="47" t="s">
        <v>18</v>
      </c>
      <c r="B25" s="164">
        <f>B6+B10+B12+B14+B16+B18</f>
        <v>626350</v>
      </c>
      <c r="C25" s="48">
        <f>C6+C10+C12+C14+C16+C18</f>
        <v>0</v>
      </c>
      <c r="D25" s="48">
        <f>D6+D10+D12+D14+D16+D18</f>
        <v>279200</v>
      </c>
      <c r="E25" s="48">
        <f>E6+E10+E12+E14+E16+E18</f>
        <v>906000</v>
      </c>
      <c r="F25" s="48">
        <f>F6+F10+F12+F14+F16+F18+F8</f>
        <v>7290900</v>
      </c>
      <c r="G25" s="48">
        <f>G6+G10+G12+G14+G16+G18</f>
        <v>50000</v>
      </c>
      <c r="H25" s="49">
        <f>H6+H10+H12+H14+H16+H18</f>
        <v>0</v>
      </c>
    </row>
    <row r="26" spans="1:8" s="25" customFormat="1" ht="30" customHeight="1" thickBot="1" x14ac:dyDescent="0.25">
      <c r="A26" s="45" t="s">
        <v>126</v>
      </c>
      <c r="B26" s="190">
        <f>SUM(B25:H25)</f>
        <v>9152450</v>
      </c>
      <c r="C26" s="191"/>
      <c r="D26" s="191"/>
      <c r="E26" s="191"/>
      <c r="F26" s="191"/>
      <c r="G26" s="191"/>
      <c r="H26" s="192"/>
    </row>
    <row r="27" spans="1:8" s="36" customFormat="1" ht="24" customHeight="1" thickBot="1" x14ac:dyDescent="0.25">
      <c r="A27" s="35"/>
      <c r="B27" s="15"/>
      <c r="C27" s="35"/>
      <c r="D27" s="35"/>
      <c r="E27" s="16"/>
      <c r="F27" s="17"/>
      <c r="H27" s="26"/>
    </row>
    <row r="28" spans="1:8" s="25" customFormat="1" ht="30" customHeight="1" thickBot="1" x14ac:dyDescent="0.25">
      <c r="A28" s="193" t="s">
        <v>155</v>
      </c>
      <c r="B28" s="194"/>
      <c r="C28" s="194"/>
      <c r="D28" s="194"/>
      <c r="E28" s="194"/>
      <c r="F28" s="194"/>
      <c r="G28" s="194"/>
      <c r="H28" s="195"/>
    </row>
    <row r="29" spans="1:8" s="25" customFormat="1" ht="25.5" customHeight="1" x14ac:dyDescent="0.2">
      <c r="A29" s="28" t="s">
        <v>99</v>
      </c>
      <c r="B29" s="196" t="s">
        <v>64</v>
      </c>
      <c r="C29" s="196" t="s">
        <v>65</v>
      </c>
      <c r="D29" s="196" t="s">
        <v>12</v>
      </c>
      <c r="E29" s="196" t="s">
        <v>13</v>
      </c>
      <c r="F29" s="196" t="s">
        <v>14</v>
      </c>
      <c r="G29" s="196" t="s">
        <v>15</v>
      </c>
      <c r="H29" s="196" t="s">
        <v>17</v>
      </c>
    </row>
    <row r="30" spans="1:8" s="25" customFormat="1" ht="60" customHeight="1" thickBot="1" x14ac:dyDescent="0.25">
      <c r="A30" s="27" t="s">
        <v>100</v>
      </c>
      <c r="B30" s="197"/>
      <c r="C30" s="197"/>
      <c r="D30" s="197"/>
      <c r="E30" s="197"/>
      <c r="F30" s="197"/>
      <c r="G30" s="197"/>
      <c r="H30" s="197"/>
    </row>
    <row r="31" spans="1:8" s="29" customFormat="1" x14ac:dyDescent="0.2">
      <c r="A31" s="50">
        <v>633</v>
      </c>
      <c r="B31" s="51"/>
      <c r="C31" s="51"/>
      <c r="D31" s="51"/>
      <c r="E31" s="51"/>
      <c r="F31" s="51">
        <f>F25</f>
        <v>7290900</v>
      </c>
      <c r="G31" s="51">
        <v>50000</v>
      </c>
      <c r="H31" s="51"/>
    </row>
    <row r="32" spans="1:8" s="29" customFormat="1" x14ac:dyDescent="0.2">
      <c r="A32" s="52">
        <v>641</v>
      </c>
      <c r="B32" s="53"/>
      <c r="C32" s="53"/>
      <c r="D32" s="54"/>
      <c r="E32" s="53"/>
      <c r="F32" s="53"/>
      <c r="G32" s="53"/>
      <c r="H32" s="53"/>
    </row>
    <row r="33" spans="1:8" s="29" customFormat="1" x14ac:dyDescent="0.2">
      <c r="A33" s="52">
        <v>652</v>
      </c>
      <c r="B33" s="53"/>
      <c r="C33" s="53"/>
      <c r="D33" s="53"/>
      <c r="E33" s="53">
        <f>E25</f>
        <v>906000</v>
      </c>
      <c r="F33" s="53"/>
      <c r="G33" s="53"/>
      <c r="H33" s="53"/>
    </row>
    <row r="34" spans="1:8" s="29" customFormat="1" x14ac:dyDescent="0.2">
      <c r="A34" s="52">
        <v>661</v>
      </c>
      <c r="B34" s="53"/>
      <c r="C34" s="53"/>
      <c r="D34" s="54">
        <v>232000</v>
      </c>
      <c r="E34" s="53"/>
      <c r="F34" s="53"/>
      <c r="G34" s="53"/>
      <c r="H34" s="53"/>
    </row>
    <row r="35" spans="1:8" s="29" customFormat="1" x14ac:dyDescent="0.2">
      <c r="A35" s="52">
        <v>663</v>
      </c>
      <c r="B35" s="53"/>
      <c r="C35" s="53"/>
      <c r="D35" s="53"/>
      <c r="E35" s="53"/>
      <c r="F35" s="53"/>
      <c r="G35" s="53"/>
      <c r="H35" s="53"/>
    </row>
    <row r="36" spans="1:8" s="29" customFormat="1" x14ac:dyDescent="0.2">
      <c r="A36" s="52">
        <v>671</v>
      </c>
      <c r="B36" s="163">
        <f>B25</f>
        <v>626350</v>
      </c>
      <c r="C36" s="53">
        <f>C25</f>
        <v>0</v>
      </c>
      <c r="D36" s="54"/>
      <c r="E36" s="53"/>
      <c r="F36" s="53"/>
      <c r="G36" s="53"/>
      <c r="H36" s="53"/>
    </row>
    <row r="37" spans="1:8" s="29" customFormat="1" x14ac:dyDescent="0.2">
      <c r="A37" s="52"/>
      <c r="B37" s="54"/>
      <c r="C37" s="54"/>
      <c r="D37" s="54"/>
      <c r="E37" s="54"/>
      <c r="F37" s="54"/>
      <c r="G37" s="54"/>
      <c r="H37" s="54"/>
    </row>
    <row r="38" spans="1:8" s="29" customFormat="1" x14ac:dyDescent="0.2">
      <c r="A38" s="52"/>
      <c r="B38" s="54"/>
      <c r="C38" s="54"/>
      <c r="D38" s="54"/>
      <c r="E38" s="54"/>
      <c r="F38" s="54"/>
      <c r="G38" s="54"/>
      <c r="H38" s="54"/>
    </row>
    <row r="39" spans="1:8" s="29" customFormat="1" x14ac:dyDescent="0.2">
      <c r="A39" s="52"/>
      <c r="B39" s="54"/>
      <c r="C39" s="54"/>
      <c r="D39" s="54"/>
      <c r="E39" s="54"/>
      <c r="F39" s="54"/>
      <c r="G39" s="54"/>
      <c r="H39" s="54"/>
    </row>
    <row r="40" spans="1:8" s="25" customFormat="1" ht="13.5" thickBot="1" x14ac:dyDescent="0.25">
      <c r="A40" s="57"/>
      <c r="B40" s="58"/>
      <c r="C40" s="58"/>
      <c r="D40" s="58"/>
      <c r="E40" s="58"/>
      <c r="F40" s="58"/>
      <c r="G40" s="58"/>
      <c r="H40" s="58"/>
    </row>
    <row r="41" spans="1:8" s="25" customFormat="1" ht="30" customHeight="1" thickBot="1" x14ac:dyDescent="0.25">
      <c r="A41" s="47" t="s">
        <v>18</v>
      </c>
      <c r="B41" s="164">
        <f>SUM(B31:B40)</f>
        <v>626350</v>
      </c>
      <c r="C41" s="48">
        <f t="shared" ref="C41:H41" si="6">SUM(C31:C40)</f>
        <v>0</v>
      </c>
      <c r="D41" s="48">
        <v>232000</v>
      </c>
      <c r="E41" s="48">
        <f t="shared" si="6"/>
        <v>906000</v>
      </c>
      <c r="F41" s="48">
        <f t="shared" si="6"/>
        <v>7290900</v>
      </c>
      <c r="G41" s="48">
        <f t="shared" si="6"/>
        <v>50000</v>
      </c>
      <c r="H41" s="49">
        <f t="shared" si="6"/>
        <v>0</v>
      </c>
    </row>
    <row r="42" spans="1:8" s="25" customFormat="1" ht="30" customHeight="1" thickBot="1" x14ac:dyDescent="0.25">
      <c r="A42" s="45" t="s">
        <v>129</v>
      </c>
      <c r="B42" s="190">
        <f>SUM(B41:H41)</f>
        <v>9105250</v>
      </c>
      <c r="C42" s="191"/>
      <c r="D42" s="191"/>
      <c r="E42" s="191"/>
      <c r="F42" s="191"/>
      <c r="G42" s="191"/>
      <c r="H42" s="192"/>
    </row>
    <row r="43" spans="1:8" s="36" customFormat="1" ht="24" customHeight="1" thickBot="1" x14ac:dyDescent="0.25">
      <c r="E43" s="14"/>
    </row>
    <row r="44" spans="1:8" s="25" customFormat="1" ht="30" customHeight="1" thickBot="1" x14ac:dyDescent="0.25">
      <c r="A44" s="193" t="s">
        <v>156</v>
      </c>
      <c r="B44" s="194"/>
      <c r="C44" s="194"/>
      <c r="D44" s="194"/>
      <c r="E44" s="194"/>
      <c r="F44" s="194"/>
      <c r="G44" s="194"/>
      <c r="H44" s="195"/>
    </row>
    <row r="45" spans="1:8" s="25" customFormat="1" ht="25.5" customHeight="1" x14ac:dyDescent="0.2">
      <c r="A45" s="28" t="s">
        <v>99</v>
      </c>
      <c r="B45" s="196" t="s">
        <v>64</v>
      </c>
      <c r="C45" s="196" t="s">
        <v>65</v>
      </c>
      <c r="D45" s="196" t="s">
        <v>12</v>
      </c>
      <c r="E45" s="196" t="s">
        <v>13</v>
      </c>
      <c r="F45" s="196" t="s">
        <v>14</v>
      </c>
      <c r="G45" s="196" t="s">
        <v>15</v>
      </c>
      <c r="H45" s="196" t="s">
        <v>17</v>
      </c>
    </row>
    <row r="46" spans="1:8" s="25" customFormat="1" ht="60" customHeight="1" thickBot="1" x14ac:dyDescent="0.25">
      <c r="A46" s="27" t="s">
        <v>100</v>
      </c>
      <c r="B46" s="197"/>
      <c r="C46" s="197"/>
      <c r="D46" s="197"/>
      <c r="E46" s="197"/>
      <c r="F46" s="197"/>
      <c r="G46" s="197"/>
      <c r="H46" s="197"/>
    </row>
    <row r="47" spans="1:8" s="29" customFormat="1" x14ac:dyDescent="0.2">
      <c r="A47" s="50">
        <v>633</v>
      </c>
      <c r="B47" s="51"/>
      <c r="C47" s="51"/>
      <c r="D47" s="51"/>
      <c r="E47" s="51"/>
      <c r="F47" s="51">
        <f>F41</f>
        <v>7290900</v>
      </c>
      <c r="G47" s="51">
        <v>50000</v>
      </c>
      <c r="H47" s="51"/>
    </row>
    <row r="48" spans="1:8" s="29" customFormat="1" x14ac:dyDescent="0.2">
      <c r="A48" s="52">
        <v>641</v>
      </c>
      <c r="B48" s="53"/>
      <c r="C48" s="53"/>
      <c r="D48" s="54"/>
      <c r="E48" s="53"/>
      <c r="F48" s="53"/>
      <c r="G48" s="53"/>
      <c r="H48" s="53"/>
    </row>
    <row r="49" spans="1:8" s="29" customFormat="1" x14ac:dyDescent="0.2">
      <c r="A49" s="52">
        <v>652</v>
      </c>
      <c r="B49" s="53"/>
      <c r="C49" s="53"/>
      <c r="D49" s="53"/>
      <c r="E49" s="53">
        <f>E41</f>
        <v>906000</v>
      </c>
      <c r="F49" s="53"/>
      <c r="G49" s="53"/>
      <c r="H49" s="53"/>
    </row>
    <row r="50" spans="1:8" s="29" customFormat="1" x14ac:dyDescent="0.2">
      <c r="A50" s="52">
        <v>661</v>
      </c>
      <c r="B50" s="53"/>
      <c r="C50" s="53"/>
      <c r="D50" s="54">
        <f>D41</f>
        <v>232000</v>
      </c>
      <c r="E50" s="53"/>
      <c r="F50" s="53"/>
      <c r="G50" s="53"/>
      <c r="H50" s="53"/>
    </row>
    <row r="51" spans="1:8" s="29" customFormat="1" x14ac:dyDescent="0.2">
      <c r="A51" s="52">
        <v>663</v>
      </c>
      <c r="B51" s="53"/>
      <c r="C51" s="53"/>
      <c r="D51" s="53"/>
      <c r="E51" s="53"/>
      <c r="F51" s="53"/>
      <c r="G51" s="53"/>
      <c r="H51" s="53"/>
    </row>
    <row r="52" spans="1:8" s="29" customFormat="1" x14ac:dyDescent="0.2">
      <c r="A52" s="52">
        <v>671</v>
      </c>
      <c r="B52" s="163">
        <f>B41</f>
        <v>626350</v>
      </c>
      <c r="C52" s="53">
        <f>C41</f>
        <v>0</v>
      </c>
      <c r="D52" s="54"/>
      <c r="E52" s="53"/>
      <c r="F52" s="53"/>
      <c r="G52" s="53"/>
      <c r="H52" s="53"/>
    </row>
    <row r="53" spans="1:8" s="29" customFormat="1" x14ac:dyDescent="0.2">
      <c r="A53" s="52"/>
      <c r="B53" s="54"/>
      <c r="C53" s="54"/>
      <c r="D53" s="54"/>
      <c r="E53" s="54"/>
      <c r="F53" s="54"/>
      <c r="G53" s="54"/>
      <c r="H53" s="54"/>
    </row>
    <row r="54" spans="1:8" s="29" customFormat="1" x14ac:dyDescent="0.2">
      <c r="A54" s="52"/>
      <c r="B54" s="54"/>
      <c r="C54" s="54"/>
      <c r="D54" s="54"/>
      <c r="E54" s="54"/>
      <c r="F54" s="54"/>
      <c r="G54" s="54"/>
      <c r="H54" s="54"/>
    </row>
    <row r="55" spans="1:8" s="29" customFormat="1" x14ac:dyDescent="0.2">
      <c r="A55" s="52"/>
      <c r="B55" s="54"/>
      <c r="C55" s="54"/>
      <c r="D55" s="54"/>
      <c r="E55" s="54"/>
      <c r="F55" s="54"/>
      <c r="G55" s="54"/>
      <c r="H55" s="54"/>
    </row>
    <row r="56" spans="1:8" s="25" customFormat="1" ht="13.5" thickBot="1" x14ac:dyDescent="0.25">
      <c r="A56" s="57"/>
      <c r="B56" s="58"/>
      <c r="C56" s="58"/>
      <c r="D56" s="58"/>
      <c r="E56" s="58"/>
      <c r="F56" s="58"/>
      <c r="G56" s="58"/>
      <c r="H56" s="58"/>
    </row>
    <row r="57" spans="1:8" s="25" customFormat="1" ht="30" customHeight="1" thickBot="1" x14ac:dyDescent="0.25">
      <c r="A57" s="47" t="s">
        <v>18</v>
      </c>
      <c r="B57" s="164">
        <f>SUM(B47:B56)</f>
        <v>626350</v>
      </c>
      <c r="C57" s="48">
        <f t="shared" ref="C57" si="7">SUM(C47:C56)</f>
        <v>0</v>
      </c>
      <c r="D57" s="48">
        <f t="shared" ref="D57" si="8">SUM(D47:D56)</f>
        <v>232000</v>
      </c>
      <c r="E57" s="48">
        <f t="shared" ref="E57" si="9">SUM(E47:E56)</f>
        <v>906000</v>
      </c>
      <c r="F57" s="48">
        <f t="shared" ref="F57" si="10">SUM(F47:F56)</f>
        <v>7290900</v>
      </c>
      <c r="G57" s="48">
        <v>50000</v>
      </c>
      <c r="H57" s="49">
        <f t="shared" ref="H57" si="11">SUM(H47:H56)</f>
        <v>0</v>
      </c>
    </row>
    <row r="58" spans="1:8" s="25" customFormat="1" ht="30" customHeight="1" thickBot="1" x14ac:dyDescent="0.25">
      <c r="A58" s="45" t="s">
        <v>145</v>
      </c>
      <c r="B58" s="190">
        <f>SUM(B57:H57)</f>
        <v>9105250</v>
      </c>
      <c r="C58" s="191"/>
      <c r="D58" s="191"/>
      <c r="E58" s="191"/>
      <c r="F58" s="191"/>
      <c r="G58" s="191"/>
      <c r="H58" s="192"/>
    </row>
    <row r="59" spans="1:8" s="36" customFormat="1" ht="24" customHeight="1" x14ac:dyDescent="0.2">
      <c r="E59" s="14"/>
    </row>
  </sheetData>
  <mergeCells count="28">
    <mergeCell ref="B58:H58"/>
    <mergeCell ref="B42:H42"/>
    <mergeCell ref="A44:H44"/>
    <mergeCell ref="B45:B46"/>
    <mergeCell ref="C45:C46"/>
    <mergeCell ref="D45:D46"/>
    <mergeCell ref="E45:E46"/>
    <mergeCell ref="F45:F46"/>
    <mergeCell ref="G45:G46"/>
    <mergeCell ref="H45:H46"/>
    <mergeCell ref="A28:H28"/>
    <mergeCell ref="B29:B30"/>
    <mergeCell ref="C29:C30"/>
    <mergeCell ref="D29:D30"/>
    <mergeCell ref="E29:E30"/>
    <mergeCell ref="F29:F30"/>
    <mergeCell ref="G29:G30"/>
    <mergeCell ref="H29:H30"/>
    <mergeCell ref="A1:H1"/>
    <mergeCell ref="B26:H26"/>
    <mergeCell ref="A3:H3"/>
    <mergeCell ref="H4:H5"/>
    <mergeCell ref="B4:B5"/>
    <mergeCell ref="G4:G5"/>
    <mergeCell ref="F4:F5"/>
    <mergeCell ref="E4:E5"/>
    <mergeCell ref="D4:D5"/>
    <mergeCell ref="C4:C5"/>
  </mergeCells>
  <phoneticPr fontId="0" type="noConversion"/>
  <printOptions horizontalCentered="1"/>
  <pageMargins left="0.19685039370078741" right="0.19685039370078741" top="0.23622047244094491" bottom="0.19685039370078741" header="0" footer="0"/>
  <pageSetup paperSize="9" firstPageNumber="2" orientation="landscape" useFirstPageNumber="1" r:id="rId1"/>
  <headerFooter alignWithMargins="0">
    <oddFooter>&amp;R&amp;"-,Uobičajeno"&amp;P</oddFooter>
  </headerFooter>
  <rowBreaks count="2" manualBreakCount="2">
    <brk id="27" max="16383" man="1"/>
    <brk id="43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94"/>
  <sheetViews>
    <sheetView tabSelected="1" zoomScale="90" zoomScaleNormal="90" workbookViewId="0">
      <pane xSplit="3" ySplit="3" topLeftCell="D176" activePane="bottomRight" state="frozen"/>
      <selection pane="topRight" activeCell="D1" sqref="D1"/>
      <selection pane="bottomLeft" activeCell="A4" sqref="A4"/>
      <selection pane="bottomRight" activeCell="I46" sqref="I46"/>
    </sheetView>
  </sheetViews>
  <sheetFormatPr defaultColWidth="11.42578125" defaultRowHeight="12.75" x14ac:dyDescent="0.2"/>
  <cols>
    <col min="1" max="1" width="20.85546875" style="20" customWidth="1"/>
    <col min="2" max="2" width="47.140625" style="21" customWidth="1"/>
    <col min="3" max="3" width="17.140625" style="22" customWidth="1"/>
    <col min="4" max="4" width="16.42578125" style="22" customWidth="1"/>
    <col min="5" max="10" width="13.28515625" style="22" customWidth="1"/>
    <col min="11" max="11" width="17.7109375" style="22" customWidth="1"/>
    <col min="12" max="12" width="13.28515625" style="22" customWidth="1"/>
    <col min="13" max="16" width="13.28515625" style="22" hidden="1" customWidth="1"/>
    <col min="17" max="17" width="11.42578125" style="1" hidden="1" customWidth="1"/>
    <col min="18" max="18" width="12.7109375" style="1" hidden="1" customWidth="1"/>
    <col min="19" max="19" width="10.140625" style="1" hidden="1" customWidth="1"/>
    <col min="20" max="20" width="37.5703125" style="1" hidden="1" customWidth="1"/>
    <col min="21" max="21" width="12.7109375" style="1" hidden="1" customWidth="1"/>
    <col min="22" max="22" width="13.7109375" style="1" hidden="1" customWidth="1"/>
    <col min="23" max="23" width="7.42578125" style="1" hidden="1" customWidth="1"/>
    <col min="24" max="24" width="9.42578125" style="1" hidden="1" customWidth="1"/>
    <col min="25" max="27" width="11.42578125" style="1" hidden="1" customWidth="1"/>
    <col min="28" max="28" width="0" style="1" hidden="1" customWidth="1"/>
    <col min="29" max="16384" width="11.42578125" style="1"/>
  </cols>
  <sheetData>
    <row r="1" spans="1:27" ht="30.6" customHeight="1" x14ac:dyDescent="0.2">
      <c r="A1" s="198" t="s">
        <v>88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27" ht="30" customHeight="1" x14ac:dyDescent="0.2">
      <c r="A2" s="199" t="s">
        <v>19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200"/>
      <c r="N2" s="200"/>
      <c r="O2" s="200"/>
      <c r="P2" s="200"/>
    </row>
    <row r="3" spans="1:27" s="19" customFormat="1" ht="56.25" x14ac:dyDescent="0.2">
      <c r="A3" s="120" t="s">
        <v>20</v>
      </c>
      <c r="B3" s="121" t="s">
        <v>21</v>
      </c>
      <c r="C3" s="122" t="s">
        <v>153</v>
      </c>
      <c r="D3" s="123" t="s">
        <v>66</v>
      </c>
      <c r="E3" s="123" t="s">
        <v>123</v>
      </c>
      <c r="F3" s="123" t="s">
        <v>108</v>
      </c>
      <c r="G3" s="123" t="s">
        <v>110</v>
      </c>
      <c r="H3" s="123" t="s">
        <v>111</v>
      </c>
      <c r="I3" s="123" t="s">
        <v>146</v>
      </c>
      <c r="J3" s="123" t="s">
        <v>13</v>
      </c>
      <c r="K3" s="123" t="s">
        <v>109</v>
      </c>
      <c r="L3" s="124" t="s">
        <v>22</v>
      </c>
      <c r="M3" s="102" t="s">
        <v>16</v>
      </c>
      <c r="N3" s="31" t="s">
        <v>67</v>
      </c>
      <c r="O3" s="30" t="s">
        <v>62</v>
      </c>
      <c r="P3" s="30" t="s">
        <v>112</v>
      </c>
      <c r="AA3" s="34">
        <f>771216-D22</f>
        <v>144866</v>
      </c>
    </row>
    <row r="4" spans="1:27" s="13" customFormat="1" ht="21.6" customHeight="1" x14ac:dyDescent="0.2">
      <c r="A4" s="125"/>
      <c r="B4" s="32"/>
      <c r="C4" s="33"/>
      <c r="D4" s="33"/>
      <c r="E4" s="33"/>
      <c r="F4" s="33"/>
      <c r="G4" s="33"/>
      <c r="H4" s="33"/>
      <c r="I4" s="33"/>
      <c r="J4" s="33"/>
      <c r="K4" s="33"/>
      <c r="L4" s="126"/>
      <c r="M4" s="33"/>
      <c r="N4" s="33"/>
      <c r="O4" s="33"/>
      <c r="P4" s="33"/>
      <c r="R4" s="93">
        <f>R5-D28-D29-D32-D36-D37-D39-D41-D42-D43-D46-D47-D48-D52-D53-D54-D55-D59-D45</f>
        <v>21187</v>
      </c>
      <c r="S4" s="93">
        <f>S5-D34</f>
        <v>77000</v>
      </c>
      <c r="T4" s="93">
        <f>T5-D44</f>
        <v>0</v>
      </c>
      <c r="U4" s="93">
        <f>U5-D35-D40</f>
        <v>87934</v>
      </c>
      <c r="V4" s="93">
        <f>V5-D211+D153+D141+D116</f>
        <v>83345</v>
      </c>
    </row>
    <row r="5" spans="1:27" s="19" customFormat="1" ht="30" customHeight="1" x14ac:dyDescent="0.25">
      <c r="A5" s="127" t="s">
        <v>83</v>
      </c>
      <c r="B5" s="60" t="s">
        <v>107</v>
      </c>
      <c r="C5" s="61">
        <f t="shared" ref="C5:C6" si="0">C6</f>
        <v>7050500</v>
      </c>
      <c r="D5" s="61">
        <f>D6</f>
        <v>0</v>
      </c>
      <c r="E5" s="61">
        <f>E6</f>
        <v>0</v>
      </c>
      <c r="F5" s="61">
        <f t="shared" ref="F5:K6" si="1">F6</f>
        <v>7050500</v>
      </c>
      <c r="G5" s="61">
        <f t="shared" si="1"/>
        <v>0</v>
      </c>
      <c r="H5" s="61">
        <f t="shared" si="1"/>
        <v>0</v>
      </c>
      <c r="I5" s="61">
        <f t="shared" si="1"/>
        <v>0</v>
      </c>
      <c r="J5" s="61">
        <f t="shared" si="1"/>
        <v>0</v>
      </c>
      <c r="K5" s="61">
        <f t="shared" si="1"/>
        <v>0</v>
      </c>
      <c r="L5" s="128">
        <f t="shared" ref="L5:N5" si="2">L6</f>
        <v>0</v>
      </c>
      <c r="M5" s="61">
        <f t="shared" si="2"/>
        <v>0</v>
      </c>
      <c r="N5" s="61">
        <f t="shared" si="2"/>
        <v>0</v>
      </c>
      <c r="O5" s="61">
        <f>C5</f>
        <v>7050500</v>
      </c>
      <c r="P5" s="61">
        <f>C5</f>
        <v>7050500</v>
      </c>
      <c r="Q5" s="34">
        <f>SUM(D5:L5)</f>
        <v>7050500</v>
      </c>
      <c r="R5" s="82">
        <v>246261</v>
      </c>
      <c r="S5" s="83">
        <v>364000</v>
      </c>
      <c r="T5" s="82">
        <v>11500</v>
      </c>
      <c r="U5" s="83">
        <v>87934</v>
      </c>
      <c r="V5" s="92">
        <f t="shared" ref="V5" si="3">SUM(R5:U5)</f>
        <v>709695</v>
      </c>
      <c r="AA5" s="34" t="e">
        <f>#REF!-Q5</f>
        <v>#REF!</v>
      </c>
    </row>
    <row r="6" spans="1:27" s="19" customFormat="1" ht="18.75" customHeight="1" x14ac:dyDescent="0.2">
      <c r="A6" s="129" t="s">
        <v>71</v>
      </c>
      <c r="B6" s="63" t="s">
        <v>86</v>
      </c>
      <c r="C6" s="64">
        <f t="shared" si="0"/>
        <v>7050500</v>
      </c>
      <c r="D6" s="64">
        <f>D7</f>
        <v>0</v>
      </c>
      <c r="E6" s="64">
        <f>E7</f>
        <v>0</v>
      </c>
      <c r="F6" s="64">
        <f>F7</f>
        <v>7050500</v>
      </c>
      <c r="G6" s="64">
        <f t="shared" si="1"/>
        <v>0</v>
      </c>
      <c r="H6" s="64">
        <f t="shared" si="1"/>
        <v>0</v>
      </c>
      <c r="I6" s="64">
        <f t="shared" si="1"/>
        <v>0</v>
      </c>
      <c r="J6" s="64">
        <f t="shared" si="1"/>
        <v>0</v>
      </c>
      <c r="K6" s="64">
        <f t="shared" si="1"/>
        <v>0</v>
      </c>
      <c r="L6" s="130">
        <f t="shared" ref="L6:N6" si="4">L7</f>
        <v>0</v>
      </c>
      <c r="M6" s="64">
        <f t="shared" si="4"/>
        <v>0</v>
      </c>
      <c r="N6" s="64">
        <f t="shared" si="4"/>
        <v>0</v>
      </c>
      <c r="O6" s="64">
        <f>C6</f>
        <v>7050500</v>
      </c>
      <c r="P6" s="64">
        <f>C6</f>
        <v>7050500</v>
      </c>
      <c r="Q6" s="34">
        <f t="shared" ref="Q6:Q75" si="5">SUM(D6:L6)</f>
        <v>7050500</v>
      </c>
      <c r="AA6" s="34" t="e">
        <f>#REF!-Q6</f>
        <v>#REF!</v>
      </c>
    </row>
    <row r="7" spans="1:27" s="19" customFormat="1" ht="13.5" customHeight="1" x14ac:dyDescent="0.2">
      <c r="A7" s="131">
        <v>3</v>
      </c>
      <c r="B7" s="65" t="s">
        <v>23</v>
      </c>
      <c r="C7" s="66">
        <f t="shared" ref="C7" si="6">C8+C18</f>
        <v>7050500</v>
      </c>
      <c r="D7" s="66">
        <f>D8+D18</f>
        <v>0</v>
      </c>
      <c r="E7" s="66">
        <f>E8+E18</f>
        <v>0</v>
      </c>
      <c r="F7" s="66">
        <f t="shared" ref="F7:K7" si="7">F8+F18</f>
        <v>7050500</v>
      </c>
      <c r="G7" s="66">
        <f t="shared" si="7"/>
        <v>0</v>
      </c>
      <c r="H7" s="66">
        <f t="shared" si="7"/>
        <v>0</v>
      </c>
      <c r="I7" s="66">
        <f t="shared" si="7"/>
        <v>0</v>
      </c>
      <c r="J7" s="66">
        <f t="shared" si="7"/>
        <v>0</v>
      </c>
      <c r="K7" s="66">
        <f t="shared" si="7"/>
        <v>0</v>
      </c>
      <c r="L7" s="132">
        <f t="shared" ref="L7:N7" si="8">L8+L18</f>
        <v>0</v>
      </c>
      <c r="M7" s="66">
        <f t="shared" si="8"/>
        <v>0</v>
      </c>
      <c r="N7" s="66">
        <f t="shared" si="8"/>
        <v>0</v>
      </c>
      <c r="O7" s="66">
        <f>C7</f>
        <v>7050500</v>
      </c>
      <c r="P7" s="66">
        <f>C7</f>
        <v>7050500</v>
      </c>
      <c r="Q7" s="34">
        <f t="shared" si="5"/>
        <v>7050500</v>
      </c>
      <c r="AA7" s="34" t="e">
        <f>#REF!-Q7</f>
        <v>#REF!</v>
      </c>
    </row>
    <row r="8" spans="1:27" s="19" customFormat="1" ht="13.5" customHeight="1" x14ac:dyDescent="0.2">
      <c r="A8" s="133">
        <v>31</v>
      </c>
      <c r="B8" s="67" t="s">
        <v>24</v>
      </c>
      <c r="C8" s="68">
        <f t="shared" ref="C8:F8" si="9">C9+C13+C15</f>
        <v>6638000</v>
      </c>
      <c r="D8" s="68">
        <f t="shared" si="9"/>
        <v>0</v>
      </c>
      <c r="E8" s="68">
        <f t="shared" si="9"/>
        <v>0</v>
      </c>
      <c r="F8" s="68">
        <f t="shared" si="9"/>
        <v>6638000</v>
      </c>
      <c r="G8" s="68">
        <f t="shared" ref="G8:K8" si="10">G9+G13+G15</f>
        <v>0</v>
      </c>
      <c r="H8" s="68">
        <f t="shared" si="10"/>
        <v>0</v>
      </c>
      <c r="I8" s="68">
        <f t="shared" si="10"/>
        <v>0</v>
      </c>
      <c r="J8" s="68">
        <f t="shared" si="10"/>
        <v>0</v>
      </c>
      <c r="K8" s="68">
        <f t="shared" si="10"/>
        <v>0</v>
      </c>
      <c r="L8" s="134">
        <f t="shared" ref="L8:N8" si="11">L9+L13+L15</f>
        <v>0</v>
      </c>
      <c r="M8" s="68">
        <f t="shared" si="11"/>
        <v>0</v>
      </c>
      <c r="N8" s="68">
        <f t="shared" si="11"/>
        <v>0</v>
      </c>
      <c r="O8" s="68">
        <f>C8</f>
        <v>6638000</v>
      </c>
      <c r="P8" s="68">
        <f>C8</f>
        <v>6638000</v>
      </c>
      <c r="Q8" s="34">
        <f t="shared" si="5"/>
        <v>6638000</v>
      </c>
      <c r="AA8" s="34" t="e">
        <f>#REF!-Q8</f>
        <v>#REF!</v>
      </c>
    </row>
    <row r="9" spans="1:27" s="19" customFormat="1" ht="13.5" customHeight="1" x14ac:dyDescent="0.2">
      <c r="A9" s="135">
        <v>311</v>
      </c>
      <c r="B9" s="69" t="s">
        <v>70</v>
      </c>
      <c r="C9" s="70">
        <f t="shared" ref="C9:F9" si="12">SUM(C10:C12)</f>
        <v>5716000</v>
      </c>
      <c r="D9" s="70">
        <f t="shared" si="12"/>
        <v>0</v>
      </c>
      <c r="E9" s="70">
        <f t="shared" si="12"/>
        <v>0</v>
      </c>
      <c r="F9" s="70">
        <f t="shared" si="12"/>
        <v>5716000</v>
      </c>
      <c r="G9" s="70">
        <f t="shared" ref="G9:K9" si="13">SUM(G10:G12)</f>
        <v>0</v>
      </c>
      <c r="H9" s="70">
        <f t="shared" si="13"/>
        <v>0</v>
      </c>
      <c r="I9" s="70">
        <f t="shared" si="13"/>
        <v>0</v>
      </c>
      <c r="J9" s="70">
        <f t="shared" si="13"/>
        <v>0</v>
      </c>
      <c r="K9" s="70">
        <f t="shared" si="13"/>
        <v>0</v>
      </c>
      <c r="L9" s="136">
        <f t="shared" ref="L9:P9" si="14">SUM(L10:L12)</f>
        <v>0</v>
      </c>
      <c r="M9" s="70">
        <f t="shared" si="14"/>
        <v>0</v>
      </c>
      <c r="N9" s="70">
        <f t="shared" si="14"/>
        <v>0</v>
      </c>
      <c r="O9" s="70">
        <f t="shared" si="14"/>
        <v>0</v>
      </c>
      <c r="P9" s="70">
        <f t="shared" si="14"/>
        <v>0</v>
      </c>
      <c r="Q9" s="34">
        <f t="shared" si="5"/>
        <v>5716000</v>
      </c>
      <c r="AA9" s="34" t="e">
        <f>#REF!-Q9</f>
        <v>#REF!</v>
      </c>
    </row>
    <row r="10" spans="1:27" ht="13.5" customHeight="1" x14ac:dyDescent="0.25">
      <c r="A10" s="137">
        <v>3111</v>
      </c>
      <c r="B10" s="71" t="s">
        <v>41</v>
      </c>
      <c r="C10" s="72">
        <v>5670000</v>
      </c>
      <c r="D10" s="72"/>
      <c r="E10" s="72"/>
      <c r="F10" s="72">
        <v>5670000</v>
      </c>
      <c r="G10" s="72"/>
      <c r="H10" s="72"/>
      <c r="I10" s="72"/>
      <c r="J10" s="72"/>
      <c r="K10" s="72"/>
      <c r="L10" s="138"/>
      <c r="M10" s="72"/>
      <c r="N10" s="72"/>
      <c r="O10" s="72"/>
      <c r="P10" s="72"/>
      <c r="Q10" s="34">
        <f t="shared" si="5"/>
        <v>5670000</v>
      </c>
      <c r="R10" s="84"/>
      <c r="T10" s="86" t="s">
        <v>103</v>
      </c>
      <c r="U10" s="82">
        <v>246261</v>
      </c>
      <c r="W10" s="87">
        <f>D28+D29+D32+D36+D37+D39+D41+D42+D43+D45+D46+D47+D48+D52+D53+D54+D55+D59</f>
        <v>225074</v>
      </c>
      <c r="X10" s="88">
        <f>U10-W10</f>
        <v>21187</v>
      </c>
      <c r="AA10" s="34" t="e">
        <f>#REF!-Q10</f>
        <v>#REF!</v>
      </c>
    </row>
    <row r="11" spans="1:27" ht="13.5" customHeight="1" x14ac:dyDescent="0.25">
      <c r="A11" s="137">
        <v>3113</v>
      </c>
      <c r="B11" s="71" t="s">
        <v>42</v>
      </c>
      <c r="C11" s="72">
        <v>35000</v>
      </c>
      <c r="D11" s="72"/>
      <c r="E11" s="72"/>
      <c r="F11" s="72">
        <v>35000</v>
      </c>
      <c r="G11" s="72"/>
      <c r="H11" s="72"/>
      <c r="I11" s="72"/>
      <c r="J11" s="72"/>
      <c r="K11" s="72"/>
      <c r="L11" s="138"/>
      <c r="M11" s="72"/>
      <c r="N11" s="72"/>
      <c r="O11" s="72"/>
      <c r="P11" s="72"/>
      <c r="Q11" s="34">
        <f t="shared" si="5"/>
        <v>35000</v>
      </c>
      <c r="R11" s="84"/>
      <c r="T11" s="86" t="s">
        <v>104</v>
      </c>
      <c r="U11" s="83">
        <v>364000</v>
      </c>
      <c r="W11" s="87">
        <f>D34</f>
        <v>287000</v>
      </c>
      <c r="X11" s="88">
        <f t="shared" ref="X11" si="15">U11-W11</f>
        <v>77000</v>
      </c>
      <c r="AA11" s="34" t="e">
        <f>#REF!-Q11</f>
        <v>#REF!</v>
      </c>
    </row>
    <row r="12" spans="1:27" ht="13.5" customHeight="1" x14ac:dyDescent="0.25">
      <c r="A12" s="137">
        <v>3114</v>
      </c>
      <c r="B12" s="71" t="s">
        <v>43</v>
      </c>
      <c r="C12" s="72">
        <v>11000</v>
      </c>
      <c r="D12" s="72"/>
      <c r="E12" s="72"/>
      <c r="F12" s="72">
        <v>11000</v>
      </c>
      <c r="G12" s="72"/>
      <c r="H12" s="72"/>
      <c r="I12" s="72"/>
      <c r="J12" s="72"/>
      <c r="K12" s="72"/>
      <c r="L12" s="138"/>
      <c r="M12" s="72"/>
      <c r="N12" s="72"/>
      <c r="O12" s="72"/>
      <c r="P12" s="72"/>
      <c r="Q12" s="34">
        <f t="shared" si="5"/>
        <v>11000</v>
      </c>
      <c r="R12" s="84"/>
      <c r="T12" s="86" t="s">
        <v>105</v>
      </c>
      <c r="U12" s="82">
        <v>11500</v>
      </c>
      <c r="V12" s="87"/>
      <c r="W12" s="87">
        <f>D44</f>
        <v>11500</v>
      </c>
      <c r="X12" s="88">
        <f>U12-W12</f>
        <v>0</v>
      </c>
      <c r="AA12" s="34" t="e">
        <f>#REF!-Q12</f>
        <v>#REF!</v>
      </c>
    </row>
    <row r="13" spans="1:27" s="19" customFormat="1" ht="13.5" customHeight="1" x14ac:dyDescent="0.25">
      <c r="A13" s="135">
        <v>312</v>
      </c>
      <c r="B13" s="69" t="s">
        <v>25</v>
      </c>
      <c r="C13" s="70">
        <f t="shared" ref="C13:F13" si="16">SUM(C14:C14)</f>
        <v>80000</v>
      </c>
      <c r="D13" s="70">
        <f t="shared" si="16"/>
        <v>0</v>
      </c>
      <c r="E13" s="70">
        <f t="shared" si="16"/>
        <v>0</v>
      </c>
      <c r="F13" s="70">
        <f t="shared" si="16"/>
        <v>80000</v>
      </c>
      <c r="G13" s="70">
        <f t="shared" ref="G13:K13" si="17">SUM(G14:G14)</f>
        <v>0</v>
      </c>
      <c r="H13" s="70">
        <f t="shared" si="17"/>
        <v>0</v>
      </c>
      <c r="I13" s="70">
        <f t="shared" si="17"/>
        <v>0</v>
      </c>
      <c r="J13" s="70">
        <f t="shared" si="17"/>
        <v>0</v>
      </c>
      <c r="K13" s="70">
        <f t="shared" si="17"/>
        <v>0</v>
      </c>
      <c r="L13" s="136">
        <f t="shared" ref="L13:P13" si="18">SUM(L14:L14)</f>
        <v>0</v>
      </c>
      <c r="M13" s="70">
        <f t="shared" si="18"/>
        <v>0</v>
      </c>
      <c r="N13" s="70">
        <f t="shared" si="18"/>
        <v>0</v>
      </c>
      <c r="O13" s="70">
        <f t="shared" si="18"/>
        <v>0</v>
      </c>
      <c r="P13" s="70">
        <f t="shared" si="18"/>
        <v>0</v>
      </c>
      <c r="Q13" s="34">
        <f t="shared" si="5"/>
        <v>80000</v>
      </c>
      <c r="R13" s="85"/>
      <c r="T13" s="86" t="s">
        <v>106</v>
      </c>
      <c r="U13" s="83">
        <v>87934</v>
      </c>
      <c r="W13" s="34">
        <f>D35+D40</f>
        <v>0</v>
      </c>
      <c r="X13" s="88">
        <f>U13-W13</f>
        <v>87934</v>
      </c>
      <c r="AA13" s="34" t="e">
        <f>#REF!-Q13</f>
        <v>#REF!</v>
      </c>
    </row>
    <row r="14" spans="1:27" ht="13.5" customHeight="1" x14ac:dyDescent="0.2">
      <c r="A14" s="137">
        <v>3121</v>
      </c>
      <c r="B14" s="71" t="s">
        <v>25</v>
      </c>
      <c r="C14" s="72">
        <v>80000</v>
      </c>
      <c r="D14" s="72"/>
      <c r="E14" s="72"/>
      <c r="F14" s="72">
        <v>80000</v>
      </c>
      <c r="G14" s="72"/>
      <c r="H14" s="72"/>
      <c r="I14" s="72"/>
      <c r="J14" s="72"/>
      <c r="K14" s="72"/>
      <c r="L14" s="138"/>
      <c r="M14" s="72"/>
      <c r="N14" s="72"/>
      <c r="O14" s="72"/>
      <c r="P14" s="72"/>
      <c r="Q14" s="34">
        <f t="shared" si="5"/>
        <v>80000</v>
      </c>
      <c r="AA14" s="34" t="e">
        <f>#REF!-Q14</f>
        <v>#REF!</v>
      </c>
    </row>
    <row r="15" spans="1:27" s="19" customFormat="1" ht="13.5" customHeight="1" x14ac:dyDescent="0.2">
      <c r="A15" s="135">
        <v>313</v>
      </c>
      <c r="B15" s="69" t="s">
        <v>26</v>
      </c>
      <c r="C15" s="70">
        <f t="shared" ref="C15:F15" si="19">SUM(C16:C17)</f>
        <v>842000</v>
      </c>
      <c r="D15" s="70">
        <f t="shared" si="19"/>
        <v>0</v>
      </c>
      <c r="E15" s="70">
        <f t="shared" si="19"/>
        <v>0</v>
      </c>
      <c r="F15" s="70">
        <f t="shared" si="19"/>
        <v>842000</v>
      </c>
      <c r="G15" s="70">
        <f t="shared" ref="G15:K15" si="20">SUM(G16:G17)</f>
        <v>0</v>
      </c>
      <c r="H15" s="70">
        <f t="shared" si="20"/>
        <v>0</v>
      </c>
      <c r="I15" s="70">
        <f t="shared" si="20"/>
        <v>0</v>
      </c>
      <c r="J15" s="70">
        <f t="shared" si="20"/>
        <v>0</v>
      </c>
      <c r="K15" s="70">
        <f t="shared" si="20"/>
        <v>0</v>
      </c>
      <c r="L15" s="136">
        <f t="shared" ref="L15:P15" si="21">SUM(L16:L17)</f>
        <v>0</v>
      </c>
      <c r="M15" s="70">
        <f t="shared" si="21"/>
        <v>0</v>
      </c>
      <c r="N15" s="70">
        <f t="shared" si="21"/>
        <v>0</v>
      </c>
      <c r="O15" s="70">
        <f t="shared" si="21"/>
        <v>0</v>
      </c>
      <c r="P15" s="70">
        <f t="shared" si="21"/>
        <v>0</v>
      </c>
      <c r="Q15" s="34">
        <f t="shared" si="5"/>
        <v>842000</v>
      </c>
      <c r="AA15" s="34" t="e">
        <f>#REF!-Q15</f>
        <v>#REF!</v>
      </c>
    </row>
    <row r="16" spans="1:27" ht="13.5" customHeight="1" x14ac:dyDescent="0.2">
      <c r="A16" s="137">
        <v>3132</v>
      </c>
      <c r="B16" s="71" t="s">
        <v>68</v>
      </c>
      <c r="C16" s="72">
        <v>750000</v>
      </c>
      <c r="D16" s="72"/>
      <c r="E16" s="72"/>
      <c r="F16" s="72">
        <v>750000</v>
      </c>
      <c r="G16" s="72"/>
      <c r="H16" s="72"/>
      <c r="I16" s="72"/>
      <c r="J16" s="72"/>
      <c r="K16" s="72"/>
      <c r="L16" s="138"/>
      <c r="M16" s="72"/>
      <c r="N16" s="72"/>
      <c r="O16" s="72"/>
      <c r="P16" s="72"/>
      <c r="Q16" s="34">
        <f t="shared" si="5"/>
        <v>750000</v>
      </c>
      <c r="AA16" s="34" t="e">
        <f>#REF!-Q16</f>
        <v>#REF!</v>
      </c>
    </row>
    <row r="17" spans="1:27" ht="13.5" customHeight="1" x14ac:dyDescent="0.2">
      <c r="A17" s="137">
        <v>3133</v>
      </c>
      <c r="B17" s="71" t="s">
        <v>69</v>
      </c>
      <c r="C17" s="72">
        <v>92000</v>
      </c>
      <c r="D17" s="72"/>
      <c r="E17" s="72"/>
      <c r="F17" s="72">
        <v>92000</v>
      </c>
      <c r="G17" s="72"/>
      <c r="H17" s="72"/>
      <c r="I17" s="72"/>
      <c r="J17" s="72"/>
      <c r="K17" s="72"/>
      <c r="L17" s="138"/>
      <c r="M17" s="72"/>
      <c r="N17" s="72"/>
      <c r="O17" s="72"/>
      <c r="P17" s="72"/>
      <c r="Q17" s="34">
        <f t="shared" si="5"/>
        <v>92000</v>
      </c>
      <c r="T17" s="84"/>
      <c r="AA17" s="34" t="e">
        <f>#REF!-Q17</f>
        <v>#REF!</v>
      </c>
    </row>
    <row r="18" spans="1:27" ht="13.5" customHeight="1" x14ac:dyDescent="0.2">
      <c r="A18" s="133">
        <v>32</v>
      </c>
      <c r="B18" s="67" t="s">
        <v>27</v>
      </c>
      <c r="C18" s="68">
        <f t="shared" ref="C18:F18" si="22">C19</f>
        <v>412500</v>
      </c>
      <c r="D18" s="68">
        <f t="shared" si="22"/>
        <v>0</v>
      </c>
      <c r="E18" s="68">
        <f t="shared" si="22"/>
        <v>0</v>
      </c>
      <c r="F18" s="68">
        <f t="shared" si="22"/>
        <v>412500</v>
      </c>
      <c r="G18" s="68">
        <f t="shared" ref="G18:N18" si="23">G19</f>
        <v>0</v>
      </c>
      <c r="H18" s="68">
        <f t="shared" si="23"/>
        <v>0</v>
      </c>
      <c r="I18" s="68">
        <f t="shared" si="23"/>
        <v>0</v>
      </c>
      <c r="J18" s="68">
        <f t="shared" si="23"/>
        <v>0</v>
      </c>
      <c r="K18" s="68">
        <f t="shared" si="23"/>
        <v>0</v>
      </c>
      <c r="L18" s="134">
        <f t="shared" si="23"/>
        <v>0</v>
      </c>
      <c r="M18" s="68">
        <f t="shared" si="23"/>
        <v>0</v>
      </c>
      <c r="N18" s="68">
        <f t="shared" si="23"/>
        <v>0</v>
      </c>
      <c r="O18" s="68">
        <f>C18</f>
        <v>412500</v>
      </c>
      <c r="P18" s="68">
        <f>C18</f>
        <v>412500</v>
      </c>
      <c r="Q18" s="34">
        <f t="shared" si="5"/>
        <v>412500</v>
      </c>
      <c r="AA18" s="34" t="e">
        <f>#REF!-Q18</f>
        <v>#REF!</v>
      </c>
    </row>
    <row r="19" spans="1:27" s="19" customFormat="1" ht="13.5" customHeight="1" x14ac:dyDescent="0.2">
      <c r="A19" s="135">
        <v>321</v>
      </c>
      <c r="B19" s="69" t="s">
        <v>28</v>
      </c>
      <c r="C19" s="70">
        <f>SUM(C20:C21)</f>
        <v>412500</v>
      </c>
      <c r="D19" s="70">
        <f>SUM(D20:D20)</f>
        <v>0</v>
      </c>
      <c r="E19" s="70">
        <f>SUM(E20:E20)</f>
        <v>0</v>
      </c>
      <c r="F19" s="70">
        <f>SUM(F20:F21)</f>
        <v>412500</v>
      </c>
      <c r="G19" s="70">
        <f t="shared" ref="G19:N19" si="24">SUM(G20:G20)</f>
        <v>0</v>
      </c>
      <c r="H19" s="70">
        <f t="shared" si="24"/>
        <v>0</v>
      </c>
      <c r="I19" s="70">
        <f t="shared" si="24"/>
        <v>0</v>
      </c>
      <c r="J19" s="70">
        <f t="shared" si="24"/>
        <v>0</v>
      </c>
      <c r="K19" s="70">
        <f t="shared" si="24"/>
        <v>0</v>
      </c>
      <c r="L19" s="136">
        <f t="shared" si="24"/>
        <v>0</v>
      </c>
      <c r="M19" s="70">
        <f t="shared" si="24"/>
        <v>0</v>
      </c>
      <c r="N19" s="70">
        <f t="shared" si="24"/>
        <v>0</v>
      </c>
      <c r="O19" s="70">
        <f t="shared" ref="O19" si="25">SUM(O20:O20)</f>
        <v>0</v>
      </c>
      <c r="P19" s="70">
        <f t="shared" ref="P19" si="26">SUM(P20:P20)</f>
        <v>0</v>
      </c>
      <c r="Q19" s="34">
        <f t="shared" si="5"/>
        <v>412500</v>
      </c>
      <c r="V19" s="34"/>
      <c r="W19" s="34"/>
      <c r="AA19" s="34" t="e">
        <f>#REF!-Q19</f>
        <v>#REF!</v>
      </c>
    </row>
    <row r="20" spans="1:27" ht="13.5" customHeight="1" x14ac:dyDescent="0.2">
      <c r="A20" s="137">
        <v>3212</v>
      </c>
      <c r="B20" s="71" t="s">
        <v>46</v>
      </c>
      <c r="C20" s="72">
        <v>390000</v>
      </c>
      <c r="D20" s="72"/>
      <c r="E20" s="72"/>
      <c r="F20" s="72">
        <v>390000</v>
      </c>
      <c r="G20" s="72"/>
      <c r="H20" s="72"/>
      <c r="I20" s="72"/>
      <c r="J20" s="72"/>
      <c r="K20" s="72"/>
      <c r="L20" s="138"/>
      <c r="M20" s="72"/>
      <c r="N20" s="72"/>
      <c r="O20" s="72"/>
      <c r="P20" s="72"/>
      <c r="Q20" s="34">
        <f t="shared" si="5"/>
        <v>390000</v>
      </c>
      <c r="AA20" s="34" t="e">
        <f>#REF!-Q20</f>
        <v>#REF!</v>
      </c>
    </row>
    <row r="21" spans="1:27" ht="13.5" customHeight="1" x14ac:dyDescent="0.2">
      <c r="A21" s="137">
        <v>3295</v>
      </c>
      <c r="B21" s="71" t="s">
        <v>122</v>
      </c>
      <c r="C21" s="72">
        <v>22500</v>
      </c>
      <c r="D21" s="72"/>
      <c r="E21" s="72"/>
      <c r="F21" s="72">
        <v>22500</v>
      </c>
      <c r="G21" s="72"/>
      <c r="H21" s="72"/>
      <c r="I21" s="72"/>
      <c r="J21" s="72"/>
      <c r="K21" s="72"/>
      <c r="L21" s="138"/>
      <c r="M21" s="72"/>
      <c r="N21" s="72"/>
      <c r="O21" s="72"/>
      <c r="P21" s="72"/>
      <c r="Q21" s="34">
        <f t="shared" si="5"/>
        <v>22500</v>
      </c>
      <c r="AA21" s="34" t="e">
        <f>#REF!-Q21</f>
        <v>#REF!</v>
      </c>
    </row>
    <row r="22" spans="1:27" s="19" customFormat="1" ht="30" customHeight="1" x14ac:dyDescent="0.2">
      <c r="A22" s="139" t="s">
        <v>83</v>
      </c>
      <c r="B22" s="74" t="s">
        <v>92</v>
      </c>
      <c r="C22" s="75">
        <f>C23+C61</f>
        <v>1015350</v>
      </c>
      <c r="D22" s="75">
        <f>D23+D61</f>
        <v>626350</v>
      </c>
      <c r="E22" s="75">
        <f>E23</f>
        <v>0</v>
      </c>
      <c r="F22" s="75">
        <f t="shared" ref="F22:K23" si="27">F23</f>
        <v>0</v>
      </c>
      <c r="G22" s="75">
        <f t="shared" si="27"/>
        <v>209000</v>
      </c>
      <c r="H22" s="75">
        <f t="shared" si="27"/>
        <v>0</v>
      </c>
      <c r="I22" s="75">
        <f t="shared" si="27"/>
        <v>0</v>
      </c>
      <c r="J22" s="75">
        <f t="shared" si="27"/>
        <v>180000</v>
      </c>
      <c r="K22" s="75">
        <f t="shared" si="27"/>
        <v>0</v>
      </c>
      <c r="L22" s="140">
        <f>L23+L41</f>
        <v>0</v>
      </c>
      <c r="M22" s="75">
        <f>M23+M41</f>
        <v>0</v>
      </c>
      <c r="N22" s="75">
        <f>N23+N41</f>
        <v>0</v>
      </c>
      <c r="O22" s="61">
        <f>C22</f>
        <v>1015350</v>
      </c>
      <c r="P22" s="61">
        <f>C22</f>
        <v>1015350</v>
      </c>
      <c r="Q22" s="34">
        <f t="shared" si="5"/>
        <v>1015350</v>
      </c>
      <c r="AA22" s="34" t="e">
        <f>#REF!-Q22</f>
        <v>#REF!</v>
      </c>
    </row>
    <row r="23" spans="1:27" s="19" customFormat="1" ht="18.75" customHeight="1" x14ac:dyDescent="0.2">
      <c r="A23" s="129" t="s">
        <v>71</v>
      </c>
      <c r="B23" s="63" t="s">
        <v>89</v>
      </c>
      <c r="C23" s="64">
        <f t="shared" ref="C23" si="28">C24</f>
        <v>912574</v>
      </c>
      <c r="D23" s="64">
        <f>D24</f>
        <v>523574</v>
      </c>
      <c r="E23" s="64">
        <f>E24</f>
        <v>0</v>
      </c>
      <c r="F23" s="64">
        <f t="shared" si="27"/>
        <v>0</v>
      </c>
      <c r="G23" s="64">
        <f t="shared" si="27"/>
        <v>209000</v>
      </c>
      <c r="H23" s="64">
        <f t="shared" si="27"/>
        <v>0</v>
      </c>
      <c r="I23" s="64">
        <f t="shared" si="27"/>
        <v>0</v>
      </c>
      <c r="J23" s="64">
        <f t="shared" si="27"/>
        <v>180000</v>
      </c>
      <c r="K23" s="64">
        <f t="shared" si="27"/>
        <v>0</v>
      </c>
      <c r="L23" s="130">
        <f t="shared" ref="L23:N23" si="29">L24</f>
        <v>0</v>
      </c>
      <c r="M23" s="64">
        <f t="shared" si="29"/>
        <v>0</v>
      </c>
      <c r="N23" s="64">
        <f t="shared" si="29"/>
        <v>0</v>
      </c>
      <c r="O23" s="64">
        <f>C23</f>
        <v>912574</v>
      </c>
      <c r="P23" s="64">
        <f>C23</f>
        <v>912574</v>
      </c>
      <c r="Q23" s="34">
        <f t="shared" si="5"/>
        <v>912574</v>
      </c>
      <c r="AA23" s="34" t="e">
        <f>#REF!-Q23</f>
        <v>#REF!</v>
      </c>
    </row>
    <row r="24" spans="1:27" s="19" customFormat="1" ht="13.5" customHeight="1" x14ac:dyDescent="0.2">
      <c r="A24" s="131">
        <v>3</v>
      </c>
      <c r="B24" s="65" t="s">
        <v>23</v>
      </c>
      <c r="C24" s="66">
        <f t="shared" ref="C24" si="30">C25+C57</f>
        <v>912574</v>
      </c>
      <c r="D24" s="66">
        <f>D25+D57</f>
        <v>523574</v>
      </c>
      <c r="E24" s="66">
        <f t="shared" ref="E24" si="31">E25+E57</f>
        <v>0</v>
      </c>
      <c r="F24" s="66">
        <f t="shared" ref="F24:N24" si="32">F25+F57</f>
        <v>0</v>
      </c>
      <c r="G24" s="66">
        <f t="shared" si="32"/>
        <v>209000</v>
      </c>
      <c r="H24" s="66">
        <f t="shared" si="32"/>
        <v>0</v>
      </c>
      <c r="I24" s="66">
        <f t="shared" si="32"/>
        <v>0</v>
      </c>
      <c r="J24" s="66">
        <f t="shared" si="32"/>
        <v>180000</v>
      </c>
      <c r="K24" s="66">
        <f t="shared" si="32"/>
        <v>0</v>
      </c>
      <c r="L24" s="132">
        <f t="shared" si="32"/>
        <v>0</v>
      </c>
      <c r="M24" s="66">
        <f t="shared" si="32"/>
        <v>0</v>
      </c>
      <c r="N24" s="66">
        <f t="shared" si="32"/>
        <v>0</v>
      </c>
      <c r="O24" s="66">
        <f>C24</f>
        <v>912574</v>
      </c>
      <c r="P24" s="66">
        <f>C24</f>
        <v>912574</v>
      </c>
      <c r="Q24" s="34">
        <f t="shared" si="5"/>
        <v>912574</v>
      </c>
      <c r="AA24" s="34" t="e">
        <f>#REF!-Q24</f>
        <v>#REF!</v>
      </c>
    </row>
    <row r="25" spans="1:27" s="19" customFormat="1" ht="13.5" customHeight="1" x14ac:dyDescent="0.2">
      <c r="A25" s="133">
        <v>32</v>
      </c>
      <c r="B25" s="67" t="s">
        <v>27</v>
      </c>
      <c r="C25" s="68">
        <f>C26+C31+C38+C49+C51</f>
        <v>907574</v>
      </c>
      <c r="D25" s="68">
        <f t="shared" ref="D25:N25" si="33">D26+D31+D38+D49+D51</f>
        <v>518574</v>
      </c>
      <c r="E25" s="68">
        <f t="shared" ref="E25" si="34">E26+E31+E38+E49+E51</f>
        <v>0</v>
      </c>
      <c r="F25" s="68">
        <f t="shared" si="33"/>
        <v>0</v>
      </c>
      <c r="G25" s="68">
        <f>G26+G31+G38+G49+G51</f>
        <v>209000</v>
      </c>
      <c r="H25" s="68">
        <f t="shared" si="33"/>
        <v>0</v>
      </c>
      <c r="I25" s="68">
        <f t="shared" si="33"/>
        <v>0</v>
      </c>
      <c r="J25" s="68">
        <f t="shared" si="33"/>
        <v>180000</v>
      </c>
      <c r="K25" s="68">
        <f t="shared" si="33"/>
        <v>0</v>
      </c>
      <c r="L25" s="134">
        <f t="shared" si="33"/>
        <v>0</v>
      </c>
      <c r="M25" s="68">
        <f t="shared" si="33"/>
        <v>0</v>
      </c>
      <c r="N25" s="68">
        <f t="shared" si="33"/>
        <v>0</v>
      </c>
      <c r="O25" s="68">
        <f>C25</f>
        <v>907574</v>
      </c>
      <c r="P25" s="68">
        <f>C25</f>
        <v>907574</v>
      </c>
      <c r="Q25" s="34">
        <f t="shared" si="5"/>
        <v>907574</v>
      </c>
      <c r="AA25" s="34" t="e">
        <f>#REF!-Q25</f>
        <v>#REF!</v>
      </c>
    </row>
    <row r="26" spans="1:27" s="19" customFormat="1" ht="13.5" customHeight="1" x14ac:dyDescent="0.2">
      <c r="A26" s="135">
        <v>321</v>
      </c>
      <c r="B26" s="69" t="s">
        <v>28</v>
      </c>
      <c r="C26" s="70">
        <f>SUM(C27:C30)</f>
        <v>117000</v>
      </c>
      <c r="D26" s="70">
        <f>SUM(D28:D30)</f>
        <v>28000</v>
      </c>
      <c r="E26" s="70">
        <f>SUM(E28:E30)</f>
        <v>0</v>
      </c>
      <c r="F26" s="70">
        <f t="shared" ref="F26:K26" si="35">SUM(F28:F30)</f>
        <v>0</v>
      </c>
      <c r="G26" s="70">
        <f>SUM(G27:G30)</f>
        <v>89000</v>
      </c>
      <c r="H26" s="70">
        <f t="shared" si="35"/>
        <v>0</v>
      </c>
      <c r="I26" s="70">
        <f t="shared" si="35"/>
        <v>0</v>
      </c>
      <c r="J26" s="70">
        <f t="shared" si="35"/>
        <v>0</v>
      </c>
      <c r="K26" s="70">
        <f t="shared" si="35"/>
        <v>0</v>
      </c>
      <c r="L26" s="136">
        <f t="shared" ref="L26:P26" si="36">SUM(L28:L30)</f>
        <v>0</v>
      </c>
      <c r="M26" s="70">
        <f t="shared" si="36"/>
        <v>0</v>
      </c>
      <c r="N26" s="70">
        <f t="shared" si="36"/>
        <v>0</v>
      </c>
      <c r="O26" s="70">
        <f t="shared" si="36"/>
        <v>0</v>
      </c>
      <c r="P26" s="70">
        <f t="shared" si="36"/>
        <v>0</v>
      </c>
      <c r="Q26" s="34">
        <f t="shared" si="5"/>
        <v>117000</v>
      </c>
      <c r="AA26" s="34" t="e">
        <f>#REF!-Q26</f>
        <v>#REF!</v>
      </c>
    </row>
    <row r="27" spans="1:27" ht="13.5" customHeight="1" x14ac:dyDescent="0.2">
      <c r="A27" s="137">
        <v>3121</v>
      </c>
      <c r="B27" s="71" t="s">
        <v>25</v>
      </c>
      <c r="C27" s="72">
        <v>36000</v>
      </c>
      <c r="D27" s="72">
        <v>0</v>
      </c>
      <c r="E27" s="72"/>
      <c r="F27" s="72"/>
      <c r="G27" s="72">
        <v>36000</v>
      </c>
      <c r="H27" s="72"/>
      <c r="I27" s="72"/>
      <c r="J27" s="72"/>
      <c r="K27" s="72"/>
      <c r="L27" s="138"/>
      <c r="M27" s="72"/>
      <c r="N27" s="72"/>
      <c r="O27" s="72"/>
      <c r="P27" s="72"/>
      <c r="Q27" s="34">
        <f t="shared" si="5"/>
        <v>36000</v>
      </c>
      <c r="AA27" s="34" t="e">
        <f>#REF!-Q27</f>
        <v>#REF!</v>
      </c>
    </row>
    <row r="28" spans="1:27" ht="13.5" customHeight="1" x14ac:dyDescent="0.2">
      <c r="A28" s="137">
        <v>3211</v>
      </c>
      <c r="B28" s="71" t="s">
        <v>45</v>
      </c>
      <c r="C28" s="72">
        <v>58000</v>
      </c>
      <c r="D28" s="72">
        <v>18000</v>
      </c>
      <c r="E28" s="72"/>
      <c r="F28" s="72"/>
      <c r="G28" s="72">
        <v>40000</v>
      </c>
      <c r="H28" s="72"/>
      <c r="I28" s="72"/>
      <c r="J28" s="72"/>
      <c r="K28" s="72"/>
      <c r="L28" s="138"/>
      <c r="M28" s="72"/>
      <c r="N28" s="72"/>
      <c r="O28" s="72"/>
      <c r="P28" s="72"/>
      <c r="Q28" s="34">
        <f t="shared" si="5"/>
        <v>58000</v>
      </c>
      <c r="AA28" s="34" t="e">
        <f>#REF!-Q28</f>
        <v>#REF!</v>
      </c>
    </row>
    <row r="29" spans="1:27" ht="13.5" customHeight="1" x14ac:dyDescent="0.2">
      <c r="A29" s="137">
        <v>3213</v>
      </c>
      <c r="B29" s="71" t="s">
        <v>47</v>
      </c>
      <c r="C29" s="72">
        <v>20000</v>
      </c>
      <c r="D29" s="72">
        <v>10000</v>
      </c>
      <c r="E29" s="72"/>
      <c r="F29" s="72"/>
      <c r="G29" s="72">
        <v>10000</v>
      </c>
      <c r="H29" s="72"/>
      <c r="I29" s="72"/>
      <c r="J29" s="72"/>
      <c r="K29" s="72"/>
      <c r="L29" s="138"/>
      <c r="M29" s="72"/>
      <c r="N29" s="72"/>
      <c r="O29" s="72"/>
      <c r="P29" s="72"/>
      <c r="Q29" s="34">
        <f t="shared" si="5"/>
        <v>20000</v>
      </c>
      <c r="AA29" s="34" t="e">
        <f>#REF!-Q29</f>
        <v>#REF!</v>
      </c>
    </row>
    <row r="30" spans="1:27" ht="13.5" customHeight="1" x14ac:dyDescent="0.2">
      <c r="A30" s="137">
        <v>3214</v>
      </c>
      <c r="B30" s="71" t="s">
        <v>121</v>
      </c>
      <c r="C30" s="72">
        <v>3000</v>
      </c>
      <c r="D30" s="72"/>
      <c r="E30" s="72"/>
      <c r="F30" s="72"/>
      <c r="G30" s="72">
        <v>3000</v>
      </c>
      <c r="H30" s="72"/>
      <c r="I30" s="72"/>
      <c r="J30" s="72"/>
      <c r="K30" s="72"/>
      <c r="L30" s="138"/>
      <c r="M30" s="72"/>
      <c r="N30" s="72"/>
      <c r="O30" s="72"/>
      <c r="P30" s="72"/>
      <c r="Q30" s="34">
        <f t="shared" si="5"/>
        <v>3000</v>
      </c>
      <c r="AA30" s="34" t="e">
        <f>#REF!-Q30</f>
        <v>#REF!</v>
      </c>
    </row>
    <row r="31" spans="1:27" s="19" customFormat="1" ht="13.5" customHeight="1" x14ac:dyDescent="0.2">
      <c r="A31" s="135">
        <v>322</v>
      </c>
      <c r="B31" s="69" t="s">
        <v>29</v>
      </c>
      <c r="C31" s="70">
        <f>SUM(C32:C37)</f>
        <v>452500</v>
      </c>
      <c r="D31" s="70">
        <f>SUM(D32:D37)</f>
        <v>375000</v>
      </c>
      <c r="E31" s="70">
        <f>SUM(E32:E37)</f>
        <v>0</v>
      </c>
      <c r="F31" s="70">
        <f t="shared" ref="F31:K31" si="37">SUM(F32:F37)</f>
        <v>0</v>
      </c>
      <c r="G31" s="70">
        <f>SUM(G32:G37)</f>
        <v>77500</v>
      </c>
      <c r="H31" s="70">
        <f t="shared" si="37"/>
        <v>0</v>
      </c>
      <c r="I31" s="70">
        <f t="shared" si="37"/>
        <v>0</v>
      </c>
      <c r="J31" s="70">
        <f t="shared" si="37"/>
        <v>0</v>
      </c>
      <c r="K31" s="70">
        <f t="shared" si="37"/>
        <v>0</v>
      </c>
      <c r="L31" s="136">
        <f t="shared" ref="L31:P31" si="38">SUM(L32:L37)</f>
        <v>0</v>
      </c>
      <c r="M31" s="70">
        <f t="shared" si="38"/>
        <v>0</v>
      </c>
      <c r="N31" s="70">
        <f t="shared" si="38"/>
        <v>0</v>
      </c>
      <c r="O31" s="70">
        <f t="shared" si="38"/>
        <v>0</v>
      </c>
      <c r="P31" s="70">
        <f t="shared" si="38"/>
        <v>0</v>
      </c>
      <c r="Q31" s="34">
        <f t="shared" si="5"/>
        <v>452500</v>
      </c>
      <c r="AA31" s="34" t="e">
        <f>#REF!-Q31</f>
        <v>#REF!</v>
      </c>
    </row>
    <row r="32" spans="1:27" ht="13.5" customHeight="1" x14ac:dyDescent="0.2">
      <c r="A32" s="137">
        <v>3221</v>
      </c>
      <c r="B32" s="71" t="s">
        <v>74</v>
      </c>
      <c r="C32" s="72">
        <v>110000</v>
      </c>
      <c r="D32" s="72">
        <v>80000</v>
      </c>
      <c r="E32" s="72"/>
      <c r="F32" s="72"/>
      <c r="G32" s="72">
        <v>30000</v>
      </c>
      <c r="H32" s="72"/>
      <c r="I32" s="72"/>
      <c r="J32" s="72"/>
      <c r="K32" s="72"/>
      <c r="L32" s="138"/>
      <c r="M32" s="72"/>
      <c r="N32" s="72"/>
      <c r="O32" s="72"/>
      <c r="P32" s="72"/>
      <c r="Q32" s="34">
        <f t="shared" si="5"/>
        <v>110000</v>
      </c>
      <c r="AA32" s="34" t="e">
        <f>#REF!-Q32</f>
        <v>#REF!</v>
      </c>
    </row>
    <row r="33" spans="1:32" ht="13.5" customHeight="1" x14ac:dyDescent="0.2">
      <c r="A33" s="137">
        <v>3222</v>
      </c>
      <c r="B33" s="71" t="s">
        <v>48</v>
      </c>
      <c r="C33" s="72">
        <v>500</v>
      </c>
      <c r="D33" s="72"/>
      <c r="E33" s="72"/>
      <c r="F33" s="72"/>
      <c r="G33" s="72">
        <v>500</v>
      </c>
      <c r="H33" s="72"/>
      <c r="I33" s="72"/>
      <c r="J33" s="72"/>
      <c r="K33" s="72"/>
      <c r="L33" s="138"/>
      <c r="M33" s="72"/>
      <c r="N33" s="72"/>
      <c r="O33" s="72"/>
      <c r="P33" s="72"/>
      <c r="Q33" s="34">
        <f t="shared" si="5"/>
        <v>500</v>
      </c>
      <c r="AA33" s="34" t="e">
        <f>#REF!-Q33</f>
        <v>#REF!</v>
      </c>
      <c r="AF33" s="87">
        <f>D28+D29+D32+D36+D37+D39+D41+D42+D43+D46+D47+D48+D51+D57</f>
        <v>225074</v>
      </c>
    </row>
    <row r="34" spans="1:32" ht="13.5" customHeight="1" x14ac:dyDescent="0.2">
      <c r="A34" s="137">
        <v>3223</v>
      </c>
      <c r="B34" s="71" t="s">
        <v>49</v>
      </c>
      <c r="C34" s="72">
        <v>327000</v>
      </c>
      <c r="D34" s="72">
        <v>287000</v>
      </c>
      <c r="E34" s="72"/>
      <c r="F34" s="72"/>
      <c r="G34" s="72">
        <v>40000</v>
      </c>
      <c r="H34" s="72"/>
      <c r="I34" s="72"/>
      <c r="J34" s="72"/>
      <c r="K34" s="72"/>
      <c r="L34" s="138"/>
      <c r="M34" s="72"/>
      <c r="N34" s="72"/>
      <c r="O34" s="72"/>
      <c r="P34" s="72"/>
      <c r="Q34" s="34">
        <f t="shared" si="5"/>
        <v>327000</v>
      </c>
      <c r="AA34" s="34" t="e">
        <f>#REF!-Q34</f>
        <v>#REF!</v>
      </c>
    </row>
    <row r="35" spans="1:32" ht="13.5" hidden="1" customHeight="1" x14ac:dyDescent="0.2">
      <c r="A35" s="137">
        <v>3224</v>
      </c>
      <c r="B35" s="71" t="s">
        <v>75</v>
      </c>
      <c r="C35" s="72">
        <v>0</v>
      </c>
      <c r="D35" s="72">
        <v>0</v>
      </c>
      <c r="E35" s="72"/>
      <c r="F35" s="72"/>
      <c r="G35" s="72"/>
      <c r="H35" s="72"/>
      <c r="I35" s="72"/>
      <c r="J35" s="72"/>
      <c r="K35" s="72"/>
      <c r="L35" s="138"/>
      <c r="M35" s="72"/>
      <c r="N35" s="72"/>
      <c r="O35" s="72"/>
      <c r="P35" s="72"/>
      <c r="Q35" s="34">
        <f t="shared" si="5"/>
        <v>0</v>
      </c>
      <c r="AA35" s="34" t="e">
        <f>#REF!-Q35</f>
        <v>#REF!</v>
      </c>
    </row>
    <row r="36" spans="1:32" ht="13.5" customHeight="1" x14ac:dyDescent="0.2">
      <c r="A36" s="137">
        <v>3225</v>
      </c>
      <c r="B36" s="71" t="s">
        <v>93</v>
      </c>
      <c r="C36" s="72">
        <v>12000</v>
      </c>
      <c r="D36" s="72">
        <v>5000</v>
      </c>
      <c r="E36" s="72"/>
      <c r="F36" s="72"/>
      <c r="G36" s="72">
        <v>7000</v>
      </c>
      <c r="H36" s="72"/>
      <c r="I36" s="72"/>
      <c r="J36" s="72"/>
      <c r="K36" s="72"/>
      <c r="L36" s="138"/>
      <c r="M36" s="72"/>
      <c r="N36" s="72"/>
      <c r="O36" s="72"/>
      <c r="P36" s="72"/>
      <c r="Q36" s="34">
        <f t="shared" si="5"/>
        <v>12000</v>
      </c>
      <c r="AA36" s="34" t="e">
        <f>#REF!-Q36</f>
        <v>#REF!</v>
      </c>
    </row>
    <row r="37" spans="1:32" ht="13.5" customHeight="1" x14ac:dyDescent="0.2">
      <c r="A37" s="137">
        <v>3227</v>
      </c>
      <c r="B37" s="71" t="s">
        <v>77</v>
      </c>
      <c r="C37" s="72">
        <v>3000</v>
      </c>
      <c r="D37" s="72">
        <v>3000</v>
      </c>
      <c r="E37" s="72"/>
      <c r="F37" s="72"/>
      <c r="G37" s="72"/>
      <c r="H37" s="72"/>
      <c r="I37" s="72"/>
      <c r="J37" s="72"/>
      <c r="K37" s="72"/>
      <c r="L37" s="138"/>
      <c r="M37" s="72"/>
      <c r="N37" s="72"/>
      <c r="O37" s="72"/>
      <c r="P37" s="72"/>
      <c r="Q37" s="34">
        <f t="shared" si="5"/>
        <v>3000</v>
      </c>
      <c r="AA37" s="34" t="e">
        <f>#REF!-Q37</f>
        <v>#REF!</v>
      </c>
    </row>
    <row r="38" spans="1:32" s="19" customFormat="1" ht="13.5" customHeight="1" x14ac:dyDescent="0.2">
      <c r="A38" s="135">
        <v>323</v>
      </c>
      <c r="B38" s="69" t="s">
        <v>30</v>
      </c>
      <c r="C38" s="70">
        <f>SUM(C39:C48)</f>
        <v>157519</v>
      </c>
      <c r="D38" s="70">
        <f>SUM(D39:D48)</f>
        <v>104019</v>
      </c>
      <c r="E38" s="70">
        <f>SUM(E39:E48)</f>
        <v>0</v>
      </c>
      <c r="F38" s="70">
        <f t="shared" ref="F38:P38" si="39">SUM(F39:F48)</f>
        <v>0</v>
      </c>
      <c r="G38" s="70">
        <f>SUM(G39:G48)</f>
        <v>33500</v>
      </c>
      <c r="H38" s="70">
        <f t="shared" si="39"/>
        <v>0</v>
      </c>
      <c r="I38" s="70">
        <f t="shared" si="39"/>
        <v>0</v>
      </c>
      <c r="J38" s="70">
        <f t="shared" si="39"/>
        <v>20000</v>
      </c>
      <c r="K38" s="70">
        <f t="shared" si="39"/>
        <v>0</v>
      </c>
      <c r="L38" s="136">
        <f t="shared" si="39"/>
        <v>0</v>
      </c>
      <c r="M38" s="70">
        <f t="shared" si="39"/>
        <v>0</v>
      </c>
      <c r="N38" s="70">
        <f t="shared" si="39"/>
        <v>0</v>
      </c>
      <c r="O38" s="70">
        <f t="shared" si="39"/>
        <v>0</v>
      </c>
      <c r="P38" s="70">
        <f t="shared" si="39"/>
        <v>0</v>
      </c>
      <c r="Q38" s="34">
        <f t="shared" si="5"/>
        <v>157519</v>
      </c>
      <c r="AA38" s="34" t="e">
        <f>#REF!-Q38</f>
        <v>#REF!</v>
      </c>
    </row>
    <row r="39" spans="1:32" ht="13.5" customHeight="1" x14ac:dyDescent="0.2">
      <c r="A39" s="137">
        <v>3231</v>
      </c>
      <c r="B39" s="71" t="s">
        <v>78</v>
      </c>
      <c r="C39" s="72">
        <v>32000</v>
      </c>
      <c r="D39" s="72">
        <v>12000</v>
      </c>
      <c r="E39" s="72"/>
      <c r="F39" s="72"/>
      <c r="G39" s="72"/>
      <c r="H39" s="72"/>
      <c r="I39" s="72"/>
      <c r="J39" s="72">
        <v>20000</v>
      </c>
      <c r="K39" s="72"/>
      <c r="L39" s="138"/>
      <c r="M39" s="72"/>
      <c r="N39" s="72"/>
      <c r="O39" s="72"/>
      <c r="P39" s="72"/>
      <c r="Q39" s="34">
        <f t="shared" si="5"/>
        <v>32000</v>
      </c>
      <c r="AA39" s="34" t="e">
        <f>#REF!-Q39</f>
        <v>#REF!</v>
      </c>
    </row>
    <row r="40" spans="1:32" ht="13.5" hidden="1" customHeight="1" x14ac:dyDescent="0.2">
      <c r="A40" s="137">
        <v>3232</v>
      </c>
      <c r="B40" s="71" t="s">
        <v>79</v>
      </c>
      <c r="C40" s="72">
        <v>0</v>
      </c>
      <c r="D40" s="72">
        <v>0</v>
      </c>
      <c r="E40" s="72"/>
      <c r="F40" s="72"/>
      <c r="G40" s="72"/>
      <c r="H40" s="72"/>
      <c r="I40" s="72"/>
      <c r="J40" s="72"/>
      <c r="K40" s="72"/>
      <c r="L40" s="138"/>
      <c r="M40" s="72"/>
      <c r="N40" s="72"/>
      <c r="O40" s="72"/>
      <c r="P40" s="72"/>
      <c r="Q40" s="34">
        <f t="shared" si="5"/>
        <v>0</v>
      </c>
      <c r="AA40" s="34" t="e">
        <f>#REF!-Q40</f>
        <v>#REF!</v>
      </c>
    </row>
    <row r="41" spans="1:32" ht="13.5" customHeight="1" x14ac:dyDescent="0.2">
      <c r="A41" s="137">
        <v>3233</v>
      </c>
      <c r="B41" s="71" t="s">
        <v>63</v>
      </c>
      <c r="C41" s="72">
        <v>2000</v>
      </c>
      <c r="D41" s="72">
        <v>2000</v>
      </c>
      <c r="E41" s="72"/>
      <c r="F41" s="72"/>
      <c r="G41" s="72">
        <v>0</v>
      </c>
      <c r="H41" s="72"/>
      <c r="I41" s="72"/>
      <c r="J41" s="72"/>
      <c r="K41" s="72"/>
      <c r="L41" s="138"/>
      <c r="M41" s="72"/>
      <c r="N41" s="72"/>
      <c r="O41" s="72"/>
      <c r="P41" s="72"/>
      <c r="Q41" s="34">
        <f t="shared" si="5"/>
        <v>2000</v>
      </c>
      <c r="AA41" s="34" t="e">
        <f>#REF!-Q41</f>
        <v>#REF!</v>
      </c>
    </row>
    <row r="42" spans="1:32" ht="13.5" customHeight="1" x14ac:dyDescent="0.2">
      <c r="A42" s="137">
        <v>3234</v>
      </c>
      <c r="B42" s="71" t="s">
        <v>51</v>
      </c>
      <c r="C42" s="72">
        <v>55000</v>
      </c>
      <c r="D42" s="72">
        <v>45000</v>
      </c>
      <c r="E42" s="72"/>
      <c r="F42" s="72"/>
      <c r="G42" s="72">
        <v>10000</v>
      </c>
      <c r="H42" s="72"/>
      <c r="I42" s="72"/>
      <c r="J42" s="72"/>
      <c r="K42" s="72"/>
      <c r="L42" s="138"/>
      <c r="M42" s="72"/>
      <c r="N42" s="72"/>
      <c r="O42" s="72"/>
      <c r="P42" s="72"/>
      <c r="Q42" s="34">
        <f t="shared" si="5"/>
        <v>55000</v>
      </c>
      <c r="AA42" s="34" t="e">
        <f>#REF!-Q42</f>
        <v>#REF!</v>
      </c>
    </row>
    <row r="43" spans="1:32" ht="13.5" customHeight="1" x14ac:dyDescent="0.2">
      <c r="A43" s="137">
        <v>3235</v>
      </c>
      <c r="B43" s="71" t="s">
        <v>113</v>
      </c>
      <c r="C43" s="72">
        <v>26319</v>
      </c>
      <c r="D43" s="72">
        <v>16319</v>
      </c>
      <c r="E43" s="72"/>
      <c r="F43" s="72"/>
      <c r="G43" s="72">
        <v>10000</v>
      </c>
      <c r="H43" s="72"/>
      <c r="I43" s="72"/>
      <c r="J43" s="72"/>
      <c r="K43" s="72"/>
      <c r="L43" s="138"/>
      <c r="M43" s="72"/>
      <c r="N43" s="72"/>
      <c r="O43" s="72"/>
      <c r="P43" s="72"/>
      <c r="Q43" s="34">
        <f t="shared" si="5"/>
        <v>26319</v>
      </c>
      <c r="AA43" s="34" t="e">
        <f>#REF!-Q43</f>
        <v>#REF!</v>
      </c>
    </row>
    <row r="44" spans="1:32" ht="13.5" customHeight="1" x14ac:dyDescent="0.2">
      <c r="A44" s="137">
        <v>3236</v>
      </c>
      <c r="B44" s="71" t="s">
        <v>52</v>
      </c>
      <c r="C44" s="72">
        <v>14000</v>
      </c>
      <c r="D44" s="72">
        <v>11500</v>
      </c>
      <c r="E44" s="72"/>
      <c r="F44" s="72"/>
      <c r="G44" s="72">
        <v>2500</v>
      </c>
      <c r="H44" s="72"/>
      <c r="I44" s="72"/>
      <c r="J44" s="72"/>
      <c r="K44" s="72"/>
      <c r="L44" s="138"/>
      <c r="M44" s="72"/>
      <c r="N44" s="72"/>
      <c r="O44" s="72"/>
      <c r="P44" s="72"/>
      <c r="Q44" s="34">
        <f t="shared" si="5"/>
        <v>14000</v>
      </c>
      <c r="AA44" s="34" t="e">
        <f>#REF!-Q44</f>
        <v>#REF!</v>
      </c>
    </row>
    <row r="45" spans="1:32" s="98" customFormat="1" ht="13.5" hidden="1" customHeight="1" x14ac:dyDescent="0.2">
      <c r="A45" s="141">
        <v>3236</v>
      </c>
      <c r="B45" s="95" t="s">
        <v>52</v>
      </c>
      <c r="C45" s="96">
        <f>SUM(D45:N45)</f>
        <v>0</v>
      </c>
      <c r="D45" s="96">
        <v>0</v>
      </c>
      <c r="E45" s="96"/>
      <c r="F45" s="96"/>
      <c r="G45" s="96"/>
      <c r="H45" s="96"/>
      <c r="I45" s="96"/>
      <c r="J45" s="96"/>
      <c r="K45" s="96"/>
      <c r="L45" s="142"/>
      <c r="M45" s="96"/>
      <c r="N45" s="96"/>
      <c r="O45" s="96"/>
      <c r="P45" s="96"/>
      <c r="Q45" s="34">
        <f t="shared" si="5"/>
        <v>0</v>
      </c>
      <c r="AA45" s="97" t="e">
        <f>#REF!-Q45</f>
        <v>#REF!</v>
      </c>
    </row>
    <row r="46" spans="1:32" ht="13.5" customHeight="1" x14ac:dyDescent="0.2">
      <c r="A46" s="137">
        <v>3237</v>
      </c>
      <c r="B46" s="71" t="s">
        <v>53</v>
      </c>
      <c r="C46" s="72">
        <v>6200</v>
      </c>
      <c r="D46" s="72">
        <v>200</v>
      </c>
      <c r="E46" s="72"/>
      <c r="F46" s="72"/>
      <c r="G46" s="72">
        <v>6000</v>
      </c>
      <c r="H46" s="72"/>
      <c r="I46" s="72"/>
      <c r="J46" s="72"/>
      <c r="K46" s="72"/>
      <c r="L46" s="138"/>
      <c r="M46" s="72"/>
      <c r="N46" s="72"/>
      <c r="O46" s="72"/>
      <c r="P46" s="72"/>
      <c r="Q46" s="34">
        <f t="shared" si="5"/>
        <v>6200</v>
      </c>
      <c r="AA46" s="34" t="e">
        <f>#REF!-Q46</f>
        <v>#REF!</v>
      </c>
    </row>
    <row r="47" spans="1:32" ht="13.5" customHeight="1" x14ac:dyDescent="0.2">
      <c r="A47" s="137">
        <v>3238</v>
      </c>
      <c r="B47" s="71" t="s">
        <v>54</v>
      </c>
      <c r="C47" s="72">
        <v>20000</v>
      </c>
      <c r="D47" s="72">
        <v>15000</v>
      </c>
      <c r="E47" s="72"/>
      <c r="F47" s="72"/>
      <c r="G47" s="72">
        <v>5000</v>
      </c>
      <c r="H47" s="72"/>
      <c r="I47" s="72"/>
      <c r="J47" s="72"/>
      <c r="K47" s="72"/>
      <c r="L47" s="138"/>
      <c r="M47" s="72"/>
      <c r="N47" s="72"/>
      <c r="O47" s="72"/>
      <c r="P47" s="72"/>
      <c r="Q47" s="34">
        <f t="shared" si="5"/>
        <v>20000</v>
      </c>
      <c r="AA47" s="34" t="e">
        <f>#REF!-Q47</f>
        <v>#REF!</v>
      </c>
    </row>
    <row r="48" spans="1:32" ht="13.5" customHeight="1" x14ac:dyDescent="0.2">
      <c r="A48" s="137">
        <v>3239</v>
      </c>
      <c r="B48" s="71" t="s">
        <v>55</v>
      </c>
      <c r="C48" s="72">
        <v>2000</v>
      </c>
      <c r="D48" s="72">
        <v>2000</v>
      </c>
      <c r="E48" s="72"/>
      <c r="F48" s="72"/>
      <c r="G48" s="72"/>
      <c r="H48" s="72"/>
      <c r="I48" s="72"/>
      <c r="J48" s="72"/>
      <c r="K48" s="72"/>
      <c r="L48" s="138"/>
      <c r="M48" s="72"/>
      <c r="N48" s="72"/>
      <c r="O48" s="72"/>
      <c r="P48" s="72"/>
      <c r="Q48" s="34">
        <f t="shared" si="5"/>
        <v>2000</v>
      </c>
      <c r="AA48" s="34" t="e">
        <f>#REF!-Q48</f>
        <v>#REF!</v>
      </c>
    </row>
    <row r="49" spans="1:27" s="19" customFormat="1" ht="13.5" customHeight="1" x14ac:dyDescent="0.2">
      <c r="A49" s="135">
        <v>324</v>
      </c>
      <c r="B49" s="69" t="s">
        <v>56</v>
      </c>
      <c r="C49" s="70">
        <f>SUM(C50:C50)</f>
        <v>1000</v>
      </c>
      <c r="D49" s="70">
        <f>SUM(D50:D50)</f>
        <v>0</v>
      </c>
      <c r="E49" s="70">
        <f>SUM(E50:E50)</f>
        <v>0</v>
      </c>
      <c r="F49" s="70">
        <f t="shared" ref="F49:K49" si="40">SUM(F50:F50)</f>
        <v>0</v>
      </c>
      <c r="G49" s="70">
        <f>SUM(G50:G50)</f>
        <v>1000</v>
      </c>
      <c r="H49" s="70">
        <f t="shared" si="40"/>
        <v>0</v>
      </c>
      <c r="I49" s="70">
        <f t="shared" si="40"/>
        <v>0</v>
      </c>
      <c r="J49" s="70">
        <f t="shared" si="40"/>
        <v>0</v>
      </c>
      <c r="K49" s="70">
        <f t="shared" si="40"/>
        <v>0</v>
      </c>
      <c r="L49" s="136">
        <f t="shared" ref="L49:P49" si="41">SUM(L50:L50)</f>
        <v>0</v>
      </c>
      <c r="M49" s="70">
        <f t="shared" si="41"/>
        <v>0</v>
      </c>
      <c r="N49" s="70">
        <f t="shared" si="41"/>
        <v>0</v>
      </c>
      <c r="O49" s="70">
        <f t="shared" si="41"/>
        <v>0</v>
      </c>
      <c r="P49" s="70">
        <f t="shared" si="41"/>
        <v>0</v>
      </c>
      <c r="Q49" s="34">
        <f t="shared" si="5"/>
        <v>1000</v>
      </c>
      <c r="AA49" s="34" t="e">
        <f>#REF!-Q49</f>
        <v>#REF!</v>
      </c>
    </row>
    <row r="50" spans="1:27" ht="13.5" customHeight="1" x14ac:dyDescent="0.2">
      <c r="A50" s="137">
        <v>3241</v>
      </c>
      <c r="B50" s="71" t="s">
        <v>80</v>
      </c>
      <c r="C50" s="72">
        <v>1000</v>
      </c>
      <c r="D50" s="72"/>
      <c r="E50" s="72"/>
      <c r="F50" s="72"/>
      <c r="G50" s="72">
        <v>1000</v>
      </c>
      <c r="H50" s="72"/>
      <c r="I50" s="72"/>
      <c r="J50" s="72"/>
      <c r="K50" s="72"/>
      <c r="L50" s="138"/>
      <c r="M50" s="72"/>
      <c r="N50" s="72"/>
      <c r="O50" s="72"/>
      <c r="P50" s="72"/>
      <c r="Q50" s="34">
        <f t="shared" si="5"/>
        <v>1000</v>
      </c>
      <c r="AA50" s="34" t="e">
        <f>#REF!-Q50</f>
        <v>#REF!</v>
      </c>
    </row>
    <row r="51" spans="1:27" s="19" customFormat="1" ht="13.5" customHeight="1" x14ac:dyDescent="0.2">
      <c r="A51" s="135">
        <v>329</v>
      </c>
      <c r="B51" s="69" t="s">
        <v>31</v>
      </c>
      <c r="C51" s="70">
        <f>SUM(C52:C56)</f>
        <v>179555</v>
      </c>
      <c r="D51" s="70">
        <f>SUM(D52:D56)</f>
        <v>11555</v>
      </c>
      <c r="E51" s="70">
        <f>SUM(E52:E56)</f>
        <v>0</v>
      </c>
      <c r="F51" s="70">
        <f>SUM(F52:F56)</f>
        <v>0</v>
      </c>
      <c r="G51" s="70">
        <f>SUM(G52:G56)</f>
        <v>8000</v>
      </c>
      <c r="H51" s="70">
        <f t="shared" ref="H51:K51" si="42">SUM(H52:H56)</f>
        <v>0</v>
      </c>
      <c r="I51" s="70">
        <f t="shared" si="42"/>
        <v>0</v>
      </c>
      <c r="J51" s="70">
        <f t="shared" si="42"/>
        <v>160000</v>
      </c>
      <c r="K51" s="70">
        <f t="shared" si="42"/>
        <v>0</v>
      </c>
      <c r="L51" s="136">
        <f t="shared" ref="L51:P51" si="43">SUM(L52:L56)</f>
        <v>0</v>
      </c>
      <c r="M51" s="70">
        <f t="shared" si="43"/>
        <v>0</v>
      </c>
      <c r="N51" s="70">
        <f t="shared" si="43"/>
        <v>0</v>
      </c>
      <c r="O51" s="70">
        <f t="shared" si="43"/>
        <v>0</v>
      </c>
      <c r="P51" s="70">
        <f t="shared" si="43"/>
        <v>0</v>
      </c>
      <c r="Q51" s="34">
        <f t="shared" si="5"/>
        <v>179555</v>
      </c>
      <c r="AA51" s="34" t="e">
        <f>#REF!-Q51</f>
        <v>#REF!</v>
      </c>
    </row>
    <row r="52" spans="1:27" ht="13.5" customHeight="1" x14ac:dyDescent="0.2">
      <c r="A52" s="137">
        <v>3292</v>
      </c>
      <c r="B52" s="71" t="s">
        <v>57</v>
      </c>
      <c r="C52" s="72">
        <v>8455</v>
      </c>
      <c r="D52" s="72">
        <v>8455</v>
      </c>
      <c r="E52" s="72"/>
      <c r="F52" s="72"/>
      <c r="G52" s="72"/>
      <c r="H52" s="72"/>
      <c r="I52" s="72"/>
      <c r="J52" s="72"/>
      <c r="K52" s="72"/>
      <c r="L52" s="138"/>
      <c r="M52" s="72"/>
      <c r="N52" s="72"/>
      <c r="O52" s="72"/>
      <c r="P52" s="72"/>
      <c r="Q52" s="34">
        <f t="shared" si="5"/>
        <v>8455</v>
      </c>
      <c r="AA52" s="34" t="e">
        <f>#REF!-Q52</f>
        <v>#REF!</v>
      </c>
    </row>
    <row r="53" spans="1:27" ht="13.5" customHeight="1" x14ac:dyDescent="0.2">
      <c r="A53" s="137">
        <v>3293</v>
      </c>
      <c r="B53" s="71" t="s">
        <v>58</v>
      </c>
      <c r="C53" s="72">
        <v>7000</v>
      </c>
      <c r="D53" s="72">
        <v>2000</v>
      </c>
      <c r="E53" s="72"/>
      <c r="F53" s="72"/>
      <c r="G53" s="72">
        <v>5000</v>
      </c>
      <c r="H53" s="72"/>
      <c r="I53" s="72"/>
      <c r="J53" s="72"/>
      <c r="K53" s="72"/>
      <c r="L53" s="138"/>
      <c r="M53" s="72"/>
      <c r="N53" s="72"/>
      <c r="O53" s="72"/>
      <c r="P53" s="72"/>
      <c r="Q53" s="34">
        <f t="shared" si="5"/>
        <v>7000</v>
      </c>
      <c r="AA53" s="34" t="e">
        <f>#REF!-Q53</f>
        <v>#REF!</v>
      </c>
    </row>
    <row r="54" spans="1:27" ht="13.5" customHeight="1" x14ac:dyDescent="0.2">
      <c r="A54" s="137">
        <v>3294</v>
      </c>
      <c r="B54" s="71" t="s">
        <v>94</v>
      </c>
      <c r="C54" s="72">
        <v>1000</v>
      </c>
      <c r="D54" s="72">
        <v>1000</v>
      </c>
      <c r="E54" s="72"/>
      <c r="F54" s="72"/>
      <c r="G54" s="72"/>
      <c r="H54" s="72"/>
      <c r="I54" s="72"/>
      <c r="J54" s="72"/>
      <c r="K54" s="72"/>
      <c r="L54" s="138"/>
      <c r="M54" s="72"/>
      <c r="N54" s="72"/>
      <c r="O54" s="72"/>
      <c r="P54" s="72"/>
      <c r="Q54" s="34">
        <f t="shared" si="5"/>
        <v>1000</v>
      </c>
      <c r="AA54" s="34" t="e">
        <f>#REF!-Q54</f>
        <v>#REF!</v>
      </c>
    </row>
    <row r="55" spans="1:27" ht="13.5" customHeight="1" x14ac:dyDescent="0.2">
      <c r="A55" s="137">
        <v>3295</v>
      </c>
      <c r="B55" s="71" t="s">
        <v>95</v>
      </c>
      <c r="C55" s="72">
        <v>1100</v>
      </c>
      <c r="D55" s="72">
        <v>100</v>
      </c>
      <c r="E55" s="72"/>
      <c r="F55" s="72"/>
      <c r="G55" s="72">
        <v>1000</v>
      </c>
      <c r="H55" s="72"/>
      <c r="I55" s="72"/>
      <c r="J55" s="72"/>
      <c r="K55" s="72"/>
      <c r="L55" s="138"/>
      <c r="M55" s="72"/>
      <c r="N55" s="72"/>
      <c r="O55" s="72"/>
      <c r="P55" s="72"/>
      <c r="Q55" s="34">
        <f t="shared" si="5"/>
        <v>1100</v>
      </c>
      <c r="AA55" s="34" t="e">
        <f>#REF!-Q55</f>
        <v>#REF!</v>
      </c>
    </row>
    <row r="56" spans="1:27" ht="13.5" customHeight="1" x14ac:dyDescent="0.2">
      <c r="A56" s="137">
        <v>3299</v>
      </c>
      <c r="B56" s="71" t="s">
        <v>31</v>
      </c>
      <c r="C56" s="72">
        <v>162000</v>
      </c>
      <c r="D56" s="72"/>
      <c r="E56" s="72"/>
      <c r="F56" s="72"/>
      <c r="G56" s="72">
        <v>2000</v>
      </c>
      <c r="H56" s="72"/>
      <c r="I56" s="72"/>
      <c r="J56" s="72">
        <v>160000</v>
      </c>
      <c r="K56" s="72"/>
      <c r="L56" s="138"/>
      <c r="M56" s="72"/>
      <c r="N56" s="72"/>
      <c r="O56" s="72"/>
      <c r="P56" s="72"/>
      <c r="Q56" s="34">
        <f t="shared" si="5"/>
        <v>162000</v>
      </c>
      <c r="AA56" s="34" t="e">
        <f>#REF!-Q56</f>
        <v>#REF!</v>
      </c>
    </row>
    <row r="57" spans="1:27" s="19" customFormat="1" ht="13.5" customHeight="1" x14ac:dyDescent="0.2">
      <c r="A57" s="133">
        <v>34</v>
      </c>
      <c r="B57" s="67" t="s">
        <v>32</v>
      </c>
      <c r="C57" s="68">
        <f t="shared" ref="C57:N57" si="44">C58</f>
        <v>5000</v>
      </c>
      <c r="D57" s="68">
        <f t="shared" si="44"/>
        <v>5000</v>
      </c>
      <c r="E57" s="68">
        <f t="shared" si="44"/>
        <v>0</v>
      </c>
      <c r="F57" s="68">
        <f t="shared" si="44"/>
        <v>0</v>
      </c>
      <c r="G57" s="68">
        <f t="shared" si="44"/>
        <v>0</v>
      </c>
      <c r="H57" s="68">
        <f t="shared" si="44"/>
        <v>0</v>
      </c>
      <c r="I57" s="68">
        <f t="shared" si="44"/>
        <v>0</v>
      </c>
      <c r="J57" s="68">
        <f t="shared" si="44"/>
        <v>0</v>
      </c>
      <c r="K57" s="68">
        <f t="shared" si="44"/>
        <v>0</v>
      </c>
      <c r="L57" s="134">
        <f t="shared" si="44"/>
        <v>0</v>
      </c>
      <c r="M57" s="68">
        <f t="shared" si="44"/>
        <v>0</v>
      </c>
      <c r="N57" s="68">
        <f t="shared" si="44"/>
        <v>0</v>
      </c>
      <c r="O57" s="68">
        <f>C57</f>
        <v>5000</v>
      </c>
      <c r="P57" s="68">
        <f>O57</f>
        <v>5000</v>
      </c>
      <c r="Q57" s="34">
        <f t="shared" si="5"/>
        <v>5000</v>
      </c>
      <c r="AA57" s="34" t="e">
        <f>#REF!-Q57</f>
        <v>#REF!</v>
      </c>
    </row>
    <row r="58" spans="1:27" s="19" customFormat="1" ht="13.5" customHeight="1" x14ac:dyDescent="0.2">
      <c r="A58" s="135">
        <v>343</v>
      </c>
      <c r="B58" s="69" t="s">
        <v>33</v>
      </c>
      <c r="C58" s="70">
        <f t="shared" ref="C58" si="45">SUM(C59:C59)</f>
        <v>5000</v>
      </c>
      <c r="D58" s="70">
        <f>SUM(D59:D59)</f>
        <v>5000</v>
      </c>
      <c r="E58" s="70">
        <f>SUM(E59:E59)</f>
        <v>0</v>
      </c>
      <c r="F58" s="70">
        <f t="shared" ref="F58:K58" si="46">SUM(F59:F59)</f>
        <v>0</v>
      </c>
      <c r="G58" s="70">
        <f t="shared" si="46"/>
        <v>0</v>
      </c>
      <c r="H58" s="70">
        <f t="shared" si="46"/>
        <v>0</v>
      </c>
      <c r="I58" s="70">
        <f t="shared" si="46"/>
        <v>0</v>
      </c>
      <c r="J58" s="70">
        <f t="shared" si="46"/>
        <v>0</v>
      </c>
      <c r="K58" s="70">
        <f t="shared" si="46"/>
        <v>0</v>
      </c>
      <c r="L58" s="136">
        <f t="shared" ref="L58:P58" si="47">SUM(L59:L59)</f>
        <v>0</v>
      </c>
      <c r="M58" s="70">
        <f t="shared" si="47"/>
        <v>0</v>
      </c>
      <c r="N58" s="70">
        <f t="shared" si="47"/>
        <v>0</v>
      </c>
      <c r="O58" s="70">
        <f t="shared" si="47"/>
        <v>0</v>
      </c>
      <c r="P58" s="70">
        <f t="shared" si="47"/>
        <v>0</v>
      </c>
      <c r="Q58" s="34">
        <f t="shared" si="5"/>
        <v>5000</v>
      </c>
      <c r="AA58" s="34" t="e">
        <f>#REF!-Q58</f>
        <v>#REF!</v>
      </c>
    </row>
    <row r="59" spans="1:27" ht="13.5" customHeight="1" x14ac:dyDescent="0.2">
      <c r="A59" s="143">
        <v>3431</v>
      </c>
      <c r="B59" s="111" t="s">
        <v>96</v>
      </c>
      <c r="C59" s="112">
        <v>5000</v>
      </c>
      <c r="D59" s="112">
        <v>5000</v>
      </c>
      <c r="E59" s="112"/>
      <c r="F59" s="112"/>
      <c r="G59" s="112"/>
      <c r="H59" s="112"/>
      <c r="I59" s="112"/>
      <c r="J59" s="112"/>
      <c r="K59" s="112"/>
      <c r="L59" s="144"/>
      <c r="M59" s="72"/>
      <c r="N59" s="72"/>
      <c r="O59" s="72"/>
      <c r="P59" s="72"/>
      <c r="Q59" s="34">
        <f t="shared" si="5"/>
        <v>5000</v>
      </c>
      <c r="AA59" s="34" t="e">
        <f>#REF!-Q59</f>
        <v>#REF!</v>
      </c>
    </row>
    <row r="60" spans="1:27" ht="13.5" customHeight="1" x14ac:dyDescent="0.2">
      <c r="A60" s="143">
        <v>3433</v>
      </c>
      <c r="B60" s="111" t="s">
        <v>147</v>
      </c>
      <c r="C60" s="112">
        <v>0</v>
      </c>
      <c r="D60" s="112">
        <v>0</v>
      </c>
      <c r="E60" s="112"/>
      <c r="F60" s="112"/>
      <c r="G60" s="112"/>
      <c r="H60" s="112"/>
      <c r="I60" s="112"/>
      <c r="J60" s="112"/>
      <c r="K60" s="112"/>
      <c r="L60" s="144"/>
      <c r="M60" s="72"/>
      <c r="N60" s="72"/>
      <c r="O60" s="72"/>
      <c r="P60" s="72"/>
      <c r="Q60" s="34">
        <f t="shared" ref="Q60" si="48">SUM(D60:L60)</f>
        <v>0</v>
      </c>
      <c r="AA60" s="34" t="e">
        <f>#REF!-Q60</f>
        <v>#REF!</v>
      </c>
    </row>
    <row r="61" spans="1:27" s="105" customFormat="1" ht="21" customHeight="1" x14ac:dyDescent="0.2">
      <c r="A61" s="154" t="s">
        <v>72</v>
      </c>
      <c r="B61" s="155" t="s">
        <v>125</v>
      </c>
      <c r="C61" s="158">
        <f>SUM(C62,C64)</f>
        <v>102776</v>
      </c>
      <c r="D61" s="158">
        <f>D62+D64</f>
        <v>102776</v>
      </c>
      <c r="E61" s="156"/>
      <c r="F61" s="156"/>
      <c r="G61" s="156"/>
      <c r="H61" s="156"/>
      <c r="I61" s="156"/>
      <c r="J61" s="156"/>
      <c r="K61" s="156"/>
      <c r="L61" s="157"/>
      <c r="M61" s="103"/>
      <c r="N61" s="103"/>
      <c r="O61" s="103"/>
      <c r="P61" s="103"/>
      <c r="Q61" s="104"/>
      <c r="AA61" s="104"/>
    </row>
    <row r="62" spans="1:27" s="108" customFormat="1" ht="12.75" customHeight="1" x14ac:dyDescent="0.2">
      <c r="A62" s="113">
        <v>322</v>
      </c>
      <c r="B62" s="114" t="s">
        <v>29</v>
      </c>
      <c r="C62" s="159">
        <f>C63</f>
        <v>40000</v>
      </c>
      <c r="D62" s="159">
        <f>D63</f>
        <v>40000</v>
      </c>
      <c r="E62" s="115"/>
      <c r="F62" s="115"/>
      <c r="G62" s="115"/>
      <c r="H62" s="115"/>
      <c r="I62" s="115"/>
      <c r="J62" s="115"/>
      <c r="K62" s="115"/>
      <c r="L62" s="115"/>
      <c r="M62" s="106"/>
      <c r="N62" s="106"/>
      <c r="O62" s="106"/>
      <c r="P62" s="106"/>
      <c r="Q62" s="107"/>
      <c r="AA62" s="107"/>
    </row>
    <row r="63" spans="1:27" s="108" customFormat="1" ht="12.75" customHeight="1" x14ac:dyDescent="0.2">
      <c r="A63" s="116">
        <v>3224</v>
      </c>
      <c r="B63" s="117" t="s">
        <v>75</v>
      </c>
      <c r="C63" s="160">
        <v>40000</v>
      </c>
      <c r="D63" s="160">
        <v>40000</v>
      </c>
      <c r="E63" s="118"/>
      <c r="F63" s="118"/>
      <c r="G63" s="118"/>
      <c r="H63" s="118"/>
      <c r="I63" s="118"/>
      <c r="J63" s="118"/>
      <c r="K63" s="118"/>
      <c r="L63" s="118"/>
      <c r="M63" s="106"/>
      <c r="N63" s="106"/>
      <c r="O63" s="106"/>
      <c r="P63" s="106"/>
      <c r="Q63" s="107"/>
      <c r="AA63" s="107"/>
    </row>
    <row r="64" spans="1:27" s="108" customFormat="1" ht="12.75" customHeight="1" x14ac:dyDescent="0.2">
      <c r="A64" s="113">
        <v>323</v>
      </c>
      <c r="B64" s="114" t="s">
        <v>30</v>
      </c>
      <c r="C64" s="159">
        <f>C65+C66</f>
        <v>62776</v>
      </c>
      <c r="D64" s="159">
        <f>D65+D66</f>
        <v>62776</v>
      </c>
      <c r="E64" s="115"/>
      <c r="F64" s="115"/>
      <c r="G64" s="115"/>
      <c r="H64" s="115"/>
      <c r="I64" s="115"/>
      <c r="J64" s="115"/>
      <c r="K64" s="115"/>
      <c r="L64" s="115"/>
      <c r="M64" s="106"/>
      <c r="N64" s="106"/>
      <c r="O64" s="106"/>
      <c r="P64" s="106"/>
      <c r="Q64" s="107"/>
      <c r="AA64" s="107"/>
    </row>
    <row r="65" spans="1:27" s="108" customFormat="1" ht="12" customHeight="1" x14ac:dyDescent="0.2">
      <c r="A65" s="119">
        <v>3232</v>
      </c>
      <c r="B65" s="117" t="s">
        <v>79</v>
      </c>
      <c r="C65" s="160">
        <v>61776</v>
      </c>
      <c r="D65" s="160">
        <v>61776</v>
      </c>
      <c r="E65" s="118"/>
      <c r="F65" s="118"/>
      <c r="G65" s="118"/>
      <c r="H65" s="118"/>
      <c r="I65" s="118"/>
      <c r="J65" s="118"/>
      <c r="K65" s="118"/>
      <c r="L65" s="118"/>
      <c r="M65" s="106"/>
      <c r="N65" s="106"/>
      <c r="O65" s="106"/>
      <c r="P65" s="106"/>
      <c r="Q65" s="107"/>
      <c r="AA65" s="107"/>
    </row>
    <row r="66" spans="1:27" ht="13.5" customHeight="1" x14ac:dyDescent="0.2">
      <c r="A66" s="137">
        <v>3237</v>
      </c>
      <c r="B66" s="71" t="s">
        <v>53</v>
      </c>
      <c r="C66" s="99">
        <v>1000</v>
      </c>
      <c r="D66" s="99">
        <v>1000</v>
      </c>
      <c r="E66" s="72"/>
      <c r="F66" s="72"/>
      <c r="G66" s="72"/>
      <c r="H66" s="72"/>
      <c r="I66" s="72"/>
      <c r="J66" s="72"/>
      <c r="K66" s="72"/>
      <c r="L66" s="138"/>
      <c r="M66" s="72"/>
      <c r="N66" s="72"/>
      <c r="O66" s="72"/>
      <c r="P66" s="72"/>
      <c r="Q66" s="34">
        <f t="shared" ref="Q66" si="49">SUM(D66:L66)</f>
        <v>1000</v>
      </c>
      <c r="AA66" s="34" t="e">
        <f>#REF!-Q66</f>
        <v>#REF!</v>
      </c>
    </row>
    <row r="67" spans="1:27" s="13" customFormat="1" ht="21.6" customHeight="1" x14ac:dyDescent="0.2">
      <c r="A67" s="145"/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46"/>
      <c r="M67" s="76"/>
      <c r="N67" s="76"/>
      <c r="O67" s="76"/>
      <c r="P67" s="76"/>
      <c r="Q67" s="34">
        <f t="shared" si="5"/>
        <v>0</v>
      </c>
      <c r="AA67" s="34" t="e">
        <f>#REF!-Q67</f>
        <v>#REF!</v>
      </c>
    </row>
    <row r="68" spans="1:27" s="19" customFormat="1" ht="30" customHeight="1" x14ac:dyDescent="0.2">
      <c r="A68" s="139" t="s">
        <v>83</v>
      </c>
      <c r="B68" s="73" t="s">
        <v>84</v>
      </c>
      <c r="C68" s="75">
        <f>C69+C88+C105+C116+C141+C153+C173+C163+C183+C189</f>
        <v>939600</v>
      </c>
      <c r="D68" s="75">
        <f>D69+D88+D105+D116+D141+D153+D173+D183+D189+D163</f>
        <v>0</v>
      </c>
      <c r="E68" s="75">
        <f>E69+E88+E105+E116+E141+E153+E173</f>
        <v>0</v>
      </c>
      <c r="F68" s="75">
        <f>F69+F88+F105+F116+F141+F153+F173</f>
        <v>0</v>
      </c>
      <c r="G68" s="75">
        <f>G69+G88+G105+G116+G141+G153+G173+G183+G189</f>
        <v>6200</v>
      </c>
      <c r="H68" s="75">
        <f>H69+H88+H105+H116+H141+H153+H173+H163+H183+H189</f>
        <v>0</v>
      </c>
      <c r="I68" s="75">
        <f>I69+I88+I105+I116+I141+I153+I163+I173+I189+I183</f>
        <v>22000</v>
      </c>
      <c r="J68" s="75">
        <f>J69+J88+J105+J116+J141+J153+J173+J163+J183+J189</f>
        <v>699000</v>
      </c>
      <c r="K68" s="75">
        <f>K69+K88+K105+K116+K141+K153+K173+K163+K183+K189</f>
        <v>212400</v>
      </c>
      <c r="L68" s="140">
        <f>L69+L88+L105+L116+L141+L153+L173</f>
        <v>0</v>
      </c>
      <c r="M68" s="75" t="e">
        <f>M69+M88+M105+M116+M141+M153+#REF!</f>
        <v>#REF!</v>
      </c>
      <c r="N68" s="75" t="e">
        <f>N69+N88+N105+N116+N141+N153+#REF!</f>
        <v>#REF!</v>
      </c>
      <c r="O68" s="61">
        <f>C68</f>
        <v>939600</v>
      </c>
      <c r="P68" s="61">
        <f>C68</f>
        <v>939600</v>
      </c>
      <c r="Q68" s="34">
        <f t="shared" si="5"/>
        <v>939600</v>
      </c>
      <c r="AA68" s="34" t="e">
        <f>#REF!-Q68</f>
        <v>#REF!</v>
      </c>
    </row>
    <row r="69" spans="1:27" s="19" customFormat="1" ht="18.75" customHeight="1" x14ac:dyDescent="0.2">
      <c r="A69" s="129" t="s">
        <v>137</v>
      </c>
      <c r="B69" s="63" t="s">
        <v>73</v>
      </c>
      <c r="C69" s="64">
        <f t="shared" ref="C69" si="50">C70</f>
        <v>252400</v>
      </c>
      <c r="D69" s="64">
        <f>D70</f>
        <v>0</v>
      </c>
      <c r="E69" s="64">
        <f>E70</f>
        <v>0</v>
      </c>
      <c r="F69" s="64">
        <f t="shared" ref="F69:J69" si="51">F70</f>
        <v>0</v>
      </c>
      <c r="G69" s="64">
        <f t="shared" si="51"/>
        <v>0</v>
      </c>
      <c r="H69" s="64">
        <f t="shared" si="51"/>
        <v>0</v>
      </c>
      <c r="I69" s="64">
        <f t="shared" si="51"/>
        <v>0</v>
      </c>
      <c r="J69" s="64">
        <f t="shared" si="51"/>
        <v>124000</v>
      </c>
      <c r="K69" s="64">
        <f>K70</f>
        <v>128400</v>
      </c>
      <c r="L69" s="130">
        <f t="shared" ref="L69:N69" si="52">L70</f>
        <v>0</v>
      </c>
      <c r="M69" s="64">
        <f t="shared" si="52"/>
        <v>0</v>
      </c>
      <c r="N69" s="64">
        <f t="shared" si="52"/>
        <v>0</v>
      </c>
      <c r="O69" s="64">
        <f>C69</f>
        <v>252400</v>
      </c>
      <c r="P69" s="64">
        <f>C69</f>
        <v>252400</v>
      </c>
      <c r="Q69" s="34">
        <f t="shared" si="5"/>
        <v>252400</v>
      </c>
      <c r="AA69" s="34" t="e">
        <f>#REF!-Q69</f>
        <v>#REF!</v>
      </c>
    </row>
    <row r="70" spans="1:27" s="19" customFormat="1" ht="13.5" customHeight="1" x14ac:dyDescent="0.2">
      <c r="A70" s="131">
        <v>3</v>
      </c>
      <c r="B70" s="65" t="s">
        <v>23</v>
      </c>
      <c r="C70" s="66">
        <f>C71+C81</f>
        <v>252400</v>
      </c>
      <c r="D70" s="66">
        <f>D71+D81</f>
        <v>0</v>
      </c>
      <c r="E70" s="66">
        <f>E71+E81</f>
        <v>0</v>
      </c>
      <c r="F70" s="66">
        <f>F71+F81</f>
        <v>0</v>
      </c>
      <c r="G70" s="66">
        <f t="shared" ref="G70:I70" si="53">G71+G81</f>
        <v>0</v>
      </c>
      <c r="H70" s="66">
        <f t="shared" si="53"/>
        <v>0</v>
      </c>
      <c r="I70" s="66">
        <f t="shared" si="53"/>
        <v>0</v>
      </c>
      <c r="J70" s="66">
        <f>J71+J81</f>
        <v>124000</v>
      </c>
      <c r="K70" s="66">
        <f>K71+K81</f>
        <v>128400</v>
      </c>
      <c r="L70" s="132">
        <f t="shared" ref="L70:N70" si="54">L71+L81</f>
        <v>0</v>
      </c>
      <c r="M70" s="66">
        <f t="shared" si="54"/>
        <v>0</v>
      </c>
      <c r="N70" s="66">
        <f t="shared" si="54"/>
        <v>0</v>
      </c>
      <c r="O70" s="66">
        <f>C70</f>
        <v>252400</v>
      </c>
      <c r="P70" s="66">
        <f>C70</f>
        <v>252400</v>
      </c>
      <c r="Q70" s="34">
        <f t="shared" si="5"/>
        <v>252400</v>
      </c>
      <c r="AA70" s="34" t="e">
        <f>#REF!-Q70</f>
        <v>#REF!</v>
      </c>
    </row>
    <row r="71" spans="1:27" s="19" customFormat="1" ht="13.5" customHeight="1" x14ac:dyDescent="0.2">
      <c r="A71" s="133">
        <v>31</v>
      </c>
      <c r="B71" s="67" t="s">
        <v>24</v>
      </c>
      <c r="C71" s="68">
        <f>C72+C76+C78</f>
        <v>238900</v>
      </c>
      <c r="D71" s="68">
        <f>D72+D76+D78</f>
        <v>0</v>
      </c>
      <c r="E71" s="68">
        <f>E72+E76+E78</f>
        <v>0</v>
      </c>
      <c r="F71" s="68">
        <f t="shared" ref="F71:K71" si="55">F72+F76+F78</f>
        <v>0</v>
      </c>
      <c r="G71" s="68">
        <f t="shared" si="55"/>
        <v>0</v>
      </c>
      <c r="H71" s="68">
        <f t="shared" si="55"/>
        <v>0</v>
      </c>
      <c r="I71" s="68">
        <f t="shared" si="55"/>
        <v>0</v>
      </c>
      <c r="J71" s="68">
        <f>J72+J76+J78</f>
        <v>114500</v>
      </c>
      <c r="K71" s="68">
        <f t="shared" si="55"/>
        <v>124400</v>
      </c>
      <c r="L71" s="134">
        <f t="shared" ref="L71:N71" si="56">L72+L76+L78</f>
        <v>0</v>
      </c>
      <c r="M71" s="68">
        <f t="shared" si="56"/>
        <v>0</v>
      </c>
      <c r="N71" s="68">
        <f t="shared" si="56"/>
        <v>0</v>
      </c>
      <c r="O71" s="68">
        <f>C71</f>
        <v>238900</v>
      </c>
      <c r="P71" s="68">
        <f>C71</f>
        <v>238900</v>
      </c>
      <c r="Q71" s="34">
        <f t="shared" si="5"/>
        <v>238900</v>
      </c>
      <c r="AA71" s="34" t="e">
        <f>#REF!-Q71</f>
        <v>#REF!</v>
      </c>
    </row>
    <row r="72" spans="1:27" s="19" customFormat="1" ht="13.5" customHeight="1" x14ac:dyDescent="0.2">
      <c r="A72" s="135">
        <v>311</v>
      </c>
      <c r="B72" s="69" t="s">
        <v>70</v>
      </c>
      <c r="C72" s="70">
        <f t="shared" ref="C72" si="57">SUM(C73:C75)</f>
        <v>194000</v>
      </c>
      <c r="D72" s="70">
        <f>SUM(D73:D75)</f>
        <v>0</v>
      </c>
      <c r="E72" s="70">
        <f>SUM(E73:E75)</f>
        <v>0</v>
      </c>
      <c r="F72" s="70">
        <f t="shared" ref="F72:J72" si="58">SUM(F73:F75)</f>
        <v>0</v>
      </c>
      <c r="G72" s="70">
        <f>SUM(G73:G75)</f>
        <v>0</v>
      </c>
      <c r="H72" s="70">
        <f t="shared" si="58"/>
        <v>0</v>
      </c>
      <c r="I72" s="70">
        <f t="shared" si="58"/>
        <v>0</v>
      </c>
      <c r="J72" s="70">
        <f t="shared" si="58"/>
        <v>114500</v>
      </c>
      <c r="K72" s="70">
        <f>SUM(K73:K75)</f>
        <v>79500</v>
      </c>
      <c r="L72" s="136">
        <f t="shared" ref="L72:P72" si="59">SUM(L73:L75)</f>
        <v>0</v>
      </c>
      <c r="M72" s="70">
        <f t="shared" si="59"/>
        <v>0</v>
      </c>
      <c r="N72" s="70">
        <f t="shared" si="59"/>
        <v>0</v>
      </c>
      <c r="O72" s="70">
        <f>SUM(O73:O75)</f>
        <v>0</v>
      </c>
      <c r="P72" s="70">
        <f t="shared" si="59"/>
        <v>0</v>
      </c>
      <c r="Q72" s="34">
        <f t="shared" si="5"/>
        <v>194000</v>
      </c>
      <c r="AA72" s="34" t="e">
        <f>#REF!-Q72</f>
        <v>#REF!</v>
      </c>
    </row>
    <row r="73" spans="1:27" ht="13.5" customHeight="1" x14ac:dyDescent="0.2">
      <c r="A73" s="137">
        <v>3111</v>
      </c>
      <c r="B73" s="71" t="s">
        <v>41</v>
      </c>
      <c r="C73" s="72">
        <v>192000</v>
      </c>
      <c r="D73" s="72"/>
      <c r="E73" s="72"/>
      <c r="F73" s="72"/>
      <c r="G73" s="72"/>
      <c r="H73" s="72"/>
      <c r="I73" s="72"/>
      <c r="J73" s="72">
        <v>114500</v>
      </c>
      <c r="K73" s="72">
        <v>77500</v>
      </c>
      <c r="L73" s="138"/>
      <c r="M73" s="72"/>
      <c r="N73" s="72"/>
      <c r="O73" s="72"/>
      <c r="P73" s="72"/>
      <c r="Q73" s="34">
        <f t="shared" si="5"/>
        <v>192000</v>
      </c>
      <c r="AA73" s="34" t="e">
        <f>#REF!-Q73</f>
        <v>#REF!</v>
      </c>
    </row>
    <row r="74" spans="1:27" ht="13.5" customHeight="1" x14ac:dyDescent="0.2">
      <c r="A74" s="137">
        <v>3113</v>
      </c>
      <c r="B74" s="71" t="s">
        <v>42</v>
      </c>
      <c r="C74" s="72">
        <v>2000</v>
      </c>
      <c r="D74" s="72"/>
      <c r="E74" s="72"/>
      <c r="F74" s="72"/>
      <c r="G74" s="72"/>
      <c r="H74" s="72"/>
      <c r="I74" s="72"/>
      <c r="J74" s="72"/>
      <c r="K74" s="72">
        <v>2000</v>
      </c>
      <c r="L74" s="138"/>
      <c r="M74" s="72"/>
      <c r="N74" s="72"/>
      <c r="O74" s="72"/>
      <c r="P74" s="72"/>
      <c r="Q74" s="34">
        <f t="shared" si="5"/>
        <v>2000</v>
      </c>
      <c r="AA74" s="34" t="e">
        <f>#REF!-Q74</f>
        <v>#REF!</v>
      </c>
    </row>
    <row r="75" spans="1:27" ht="13.5" customHeight="1" x14ac:dyDescent="0.2">
      <c r="A75" s="137">
        <v>3114</v>
      </c>
      <c r="B75" s="71" t="s">
        <v>43</v>
      </c>
      <c r="C75" s="72">
        <f>SUM(D75:N75)</f>
        <v>0</v>
      </c>
      <c r="D75" s="72"/>
      <c r="E75" s="72"/>
      <c r="F75" s="72"/>
      <c r="G75" s="72"/>
      <c r="H75" s="72"/>
      <c r="I75" s="72"/>
      <c r="J75" s="72"/>
      <c r="K75" s="72"/>
      <c r="L75" s="138"/>
      <c r="M75" s="72"/>
      <c r="N75" s="72"/>
      <c r="O75" s="72"/>
      <c r="P75" s="72"/>
      <c r="Q75" s="34">
        <f t="shared" si="5"/>
        <v>0</v>
      </c>
      <c r="AA75" s="34" t="e">
        <f>#REF!-Q75</f>
        <v>#REF!</v>
      </c>
    </row>
    <row r="76" spans="1:27" s="19" customFormat="1" ht="13.5" customHeight="1" x14ac:dyDescent="0.2">
      <c r="A76" s="135">
        <v>312</v>
      </c>
      <c r="B76" s="69" t="s">
        <v>25</v>
      </c>
      <c r="C76" s="70">
        <f t="shared" ref="C76" si="60">SUM(C77:C77)</f>
        <v>9000</v>
      </c>
      <c r="D76" s="70">
        <f>SUM(D77:D77)</f>
        <v>0</v>
      </c>
      <c r="E76" s="70">
        <f>SUM(E77:E77)</f>
        <v>0</v>
      </c>
      <c r="F76" s="70">
        <f t="shared" ref="F76:K76" si="61">SUM(F77:F77)</f>
        <v>0</v>
      </c>
      <c r="G76" s="70">
        <f t="shared" si="61"/>
        <v>0</v>
      </c>
      <c r="H76" s="70">
        <f t="shared" si="61"/>
        <v>0</v>
      </c>
      <c r="I76" s="70">
        <f t="shared" si="61"/>
        <v>0</v>
      </c>
      <c r="J76" s="70">
        <f t="shared" si="61"/>
        <v>0</v>
      </c>
      <c r="K76" s="70">
        <f t="shared" si="61"/>
        <v>9000</v>
      </c>
      <c r="L76" s="136">
        <f t="shared" ref="L76:P76" si="62">SUM(L77:L77)</f>
        <v>0</v>
      </c>
      <c r="M76" s="70">
        <f t="shared" si="62"/>
        <v>0</v>
      </c>
      <c r="N76" s="70">
        <f t="shared" si="62"/>
        <v>0</v>
      </c>
      <c r="O76" s="70">
        <f t="shared" si="62"/>
        <v>0</v>
      </c>
      <c r="P76" s="70">
        <f t="shared" si="62"/>
        <v>0</v>
      </c>
      <c r="Q76" s="34">
        <f t="shared" ref="Q76:Q141" si="63">SUM(D76:L76)</f>
        <v>9000</v>
      </c>
      <c r="AA76" s="34" t="e">
        <f>#REF!-Q76</f>
        <v>#REF!</v>
      </c>
    </row>
    <row r="77" spans="1:27" ht="13.5" customHeight="1" x14ac:dyDescent="0.2">
      <c r="A77" s="137">
        <v>3121</v>
      </c>
      <c r="B77" s="71" t="s">
        <v>25</v>
      </c>
      <c r="C77" s="72">
        <v>9000</v>
      </c>
      <c r="D77" s="72"/>
      <c r="E77" s="72"/>
      <c r="F77" s="72"/>
      <c r="G77" s="72"/>
      <c r="H77" s="72"/>
      <c r="I77" s="72"/>
      <c r="J77" s="72"/>
      <c r="K77" s="72">
        <v>9000</v>
      </c>
      <c r="L77" s="138"/>
      <c r="M77" s="72"/>
      <c r="N77" s="72"/>
      <c r="O77" s="72"/>
      <c r="P77" s="72"/>
      <c r="Q77" s="34">
        <f t="shared" si="63"/>
        <v>9000</v>
      </c>
      <c r="AA77" s="34" t="e">
        <f>#REF!-Q77</f>
        <v>#REF!</v>
      </c>
    </row>
    <row r="78" spans="1:27" s="19" customFormat="1" ht="13.5" customHeight="1" x14ac:dyDescent="0.2">
      <c r="A78" s="135">
        <v>313</v>
      </c>
      <c r="B78" s="69" t="s">
        <v>26</v>
      </c>
      <c r="C78" s="70">
        <f t="shared" ref="C78" si="64">SUM(C79:C80)</f>
        <v>35900</v>
      </c>
      <c r="D78" s="70">
        <f>SUM(D79:D80)</f>
        <v>0</v>
      </c>
      <c r="E78" s="70">
        <f>SUM(E79:E80)</f>
        <v>0</v>
      </c>
      <c r="F78" s="70">
        <f t="shared" ref="F78:J78" si="65">SUM(F79:F80)</f>
        <v>0</v>
      </c>
      <c r="G78" s="70">
        <f t="shared" si="65"/>
        <v>0</v>
      </c>
      <c r="H78" s="70">
        <f t="shared" si="65"/>
        <v>0</v>
      </c>
      <c r="I78" s="70">
        <f t="shared" si="65"/>
        <v>0</v>
      </c>
      <c r="J78" s="70">
        <f t="shared" si="65"/>
        <v>0</v>
      </c>
      <c r="K78" s="70">
        <f>SUM(K79:K80)</f>
        <v>35900</v>
      </c>
      <c r="L78" s="136">
        <f t="shared" ref="L78:P78" si="66">SUM(L79:L80)</f>
        <v>0</v>
      </c>
      <c r="M78" s="70">
        <f t="shared" si="66"/>
        <v>0</v>
      </c>
      <c r="N78" s="70">
        <f t="shared" si="66"/>
        <v>0</v>
      </c>
      <c r="O78" s="70">
        <f t="shared" si="66"/>
        <v>0</v>
      </c>
      <c r="P78" s="70">
        <f t="shared" si="66"/>
        <v>0</v>
      </c>
      <c r="Q78" s="34">
        <f t="shared" si="63"/>
        <v>35900</v>
      </c>
      <c r="AA78" s="34" t="e">
        <f>#REF!-Q78</f>
        <v>#REF!</v>
      </c>
    </row>
    <row r="79" spans="1:27" ht="13.5" customHeight="1" x14ac:dyDescent="0.2">
      <c r="A79" s="137">
        <v>3132</v>
      </c>
      <c r="B79" s="71" t="s">
        <v>44</v>
      </c>
      <c r="C79" s="72">
        <v>32400</v>
      </c>
      <c r="D79" s="72"/>
      <c r="E79" s="72"/>
      <c r="F79" s="72"/>
      <c r="G79" s="72"/>
      <c r="H79" s="72"/>
      <c r="I79" s="72"/>
      <c r="J79" s="72"/>
      <c r="K79" s="72">
        <v>32400</v>
      </c>
      <c r="L79" s="138"/>
      <c r="M79" s="72"/>
      <c r="N79" s="72"/>
      <c r="O79" s="72"/>
      <c r="P79" s="72"/>
      <c r="Q79" s="34">
        <f t="shared" si="63"/>
        <v>32400</v>
      </c>
      <c r="AA79" s="34" t="e">
        <f>#REF!-Q79</f>
        <v>#REF!</v>
      </c>
    </row>
    <row r="80" spans="1:27" ht="13.5" customHeight="1" x14ac:dyDescent="0.2">
      <c r="A80" s="137">
        <v>3133</v>
      </c>
      <c r="B80" s="71" t="s">
        <v>69</v>
      </c>
      <c r="C80" s="72">
        <v>3500</v>
      </c>
      <c r="D80" s="72"/>
      <c r="E80" s="72"/>
      <c r="F80" s="72"/>
      <c r="G80" s="72"/>
      <c r="H80" s="72"/>
      <c r="I80" s="72"/>
      <c r="J80" s="72"/>
      <c r="K80" s="72">
        <v>3500</v>
      </c>
      <c r="L80" s="138"/>
      <c r="M80" s="72"/>
      <c r="N80" s="72"/>
      <c r="O80" s="72"/>
      <c r="P80" s="72"/>
      <c r="Q80" s="34">
        <f t="shared" si="63"/>
        <v>3500</v>
      </c>
      <c r="AA80" s="34" t="e">
        <f>#REF!-Q80</f>
        <v>#REF!</v>
      </c>
    </row>
    <row r="81" spans="1:27" s="19" customFormat="1" ht="13.5" customHeight="1" x14ac:dyDescent="0.2">
      <c r="A81" s="133">
        <v>32</v>
      </c>
      <c r="B81" s="67" t="s">
        <v>27</v>
      </c>
      <c r="C81" s="68">
        <v>13500</v>
      </c>
      <c r="D81" s="68">
        <f>D82+D84</f>
        <v>0</v>
      </c>
      <c r="E81" s="68">
        <f>E82+E84</f>
        <v>0</v>
      </c>
      <c r="F81" s="68">
        <f t="shared" ref="F81:K81" si="67">F82+F84</f>
        <v>0</v>
      </c>
      <c r="G81" s="68">
        <f t="shared" si="67"/>
        <v>0</v>
      </c>
      <c r="H81" s="68">
        <f t="shared" si="67"/>
        <v>0</v>
      </c>
      <c r="I81" s="68">
        <f t="shared" si="67"/>
        <v>0</v>
      </c>
      <c r="J81" s="68">
        <v>9500</v>
      </c>
      <c r="K81" s="68">
        <f t="shared" si="67"/>
        <v>4000</v>
      </c>
      <c r="L81" s="134">
        <f t="shared" ref="L81:N81" si="68">L82</f>
        <v>0</v>
      </c>
      <c r="M81" s="68">
        <f t="shared" si="68"/>
        <v>0</v>
      </c>
      <c r="N81" s="68">
        <f t="shared" si="68"/>
        <v>0</v>
      </c>
      <c r="O81" s="68">
        <f>C81</f>
        <v>13500</v>
      </c>
      <c r="P81" s="68">
        <f>O81</f>
        <v>13500</v>
      </c>
      <c r="Q81" s="34">
        <f t="shared" si="63"/>
        <v>13500</v>
      </c>
      <c r="AA81" s="34" t="e">
        <f>#REF!-Q81</f>
        <v>#REF!</v>
      </c>
    </row>
    <row r="82" spans="1:27" s="19" customFormat="1" ht="13.5" customHeight="1" x14ac:dyDescent="0.2">
      <c r="A82" s="135">
        <v>321</v>
      </c>
      <c r="B82" s="69" t="s">
        <v>28</v>
      </c>
      <c r="C82" s="70">
        <f t="shared" ref="C82" si="69">SUM(C83:C83)</f>
        <v>4000</v>
      </c>
      <c r="D82" s="70">
        <f>SUM(D83:D83)</f>
        <v>0</v>
      </c>
      <c r="E82" s="70">
        <f>SUM(E83:E83)</f>
        <v>0</v>
      </c>
      <c r="F82" s="70">
        <f t="shared" ref="F82:J82" si="70">SUM(F83:F83)</f>
        <v>0</v>
      </c>
      <c r="G82" s="70">
        <f t="shared" si="70"/>
        <v>0</v>
      </c>
      <c r="H82" s="70">
        <f t="shared" si="70"/>
        <v>0</v>
      </c>
      <c r="I82" s="70">
        <f t="shared" si="70"/>
        <v>0</v>
      </c>
      <c r="J82" s="70">
        <f t="shared" si="70"/>
        <v>0</v>
      </c>
      <c r="K82" s="70">
        <f>SUM(K83:K83)</f>
        <v>4000</v>
      </c>
      <c r="L82" s="136">
        <f t="shared" ref="L82:N82" si="71">SUM(L83:L83)</f>
        <v>0</v>
      </c>
      <c r="M82" s="70">
        <f t="shared" si="71"/>
        <v>0</v>
      </c>
      <c r="N82" s="70">
        <f t="shared" si="71"/>
        <v>0</v>
      </c>
      <c r="O82" s="70">
        <f t="shared" ref="O82" si="72">SUM(O83:O83)</f>
        <v>0</v>
      </c>
      <c r="P82" s="70">
        <f t="shared" ref="P82" si="73">SUM(P83:P83)</f>
        <v>0</v>
      </c>
      <c r="Q82" s="34">
        <f t="shared" si="63"/>
        <v>4000</v>
      </c>
      <c r="AA82" s="34" t="e">
        <f>#REF!-Q82</f>
        <v>#REF!</v>
      </c>
    </row>
    <row r="83" spans="1:27" ht="13.5" customHeight="1" x14ac:dyDescent="0.2">
      <c r="A83" s="137">
        <v>3212</v>
      </c>
      <c r="B83" s="71" t="s">
        <v>46</v>
      </c>
      <c r="C83" s="72">
        <v>4000</v>
      </c>
      <c r="D83" s="72"/>
      <c r="E83" s="72"/>
      <c r="F83" s="72"/>
      <c r="G83" s="72"/>
      <c r="H83" s="72"/>
      <c r="I83" s="72"/>
      <c r="J83" s="72"/>
      <c r="K83" s="72">
        <v>4000</v>
      </c>
      <c r="L83" s="138"/>
      <c r="M83" s="72"/>
      <c r="N83" s="72"/>
      <c r="O83" s="72"/>
      <c r="P83" s="72"/>
      <c r="Q83" s="34">
        <f t="shared" si="63"/>
        <v>4000</v>
      </c>
      <c r="AA83" s="34" t="e">
        <f>#REF!-Q83</f>
        <v>#REF!</v>
      </c>
    </row>
    <row r="84" spans="1:27" s="19" customFormat="1" ht="13.5" customHeight="1" x14ac:dyDescent="0.2">
      <c r="A84" s="135">
        <v>322</v>
      </c>
      <c r="B84" s="69" t="s">
        <v>29</v>
      </c>
      <c r="C84" s="70">
        <f t="shared" ref="C84" si="74">SUM(C85:C87)</f>
        <v>9500</v>
      </c>
      <c r="D84" s="70">
        <f>SUM(D85:D87)</f>
        <v>0</v>
      </c>
      <c r="E84" s="70">
        <f>SUM(E85:E87)</f>
        <v>0</v>
      </c>
      <c r="F84" s="70">
        <f t="shared" ref="F84:K84" si="75">SUM(F85:F87)</f>
        <v>0</v>
      </c>
      <c r="G84" s="70">
        <f t="shared" si="75"/>
        <v>0</v>
      </c>
      <c r="H84" s="70">
        <f t="shared" si="75"/>
        <v>0</v>
      </c>
      <c r="I84" s="70">
        <f t="shared" si="75"/>
        <v>0</v>
      </c>
      <c r="J84" s="70">
        <f t="shared" si="75"/>
        <v>9500</v>
      </c>
      <c r="K84" s="70">
        <f t="shared" si="75"/>
        <v>0</v>
      </c>
      <c r="L84" s="136">
        <f t="shared" ref="L84" si="76">SUM(L85:L87)</f>
        <v>0</v>
      </c>
      <c r="M84" s="70">
        <f t="shared" ref="M84" si="77">SUM(M85:M87)</f>
        <v>0</v>
      </c>
      <c r="N84" s="70">
        <f t="shared" ref="N84" si="78">SUM(N85:N87)</f>
        <v>0</v>
      </c>
      <c r="O84" s="70">
        <f t="shared" ref="O84" si="79">SUM(O85:O87)</f>
        <v>0</v>
      </c>
      <c r="P84" s="70">
        <f t="shared" ref="P84" si="80">SUM(P85:P87)</f>
        <v>0</v>
      </c>
      <c r="Q84" s="34">
        <f t="shared" si="63"/>
        <v>9500</v>
      </c>
      <c r="AA84" s="34" t="e">
        <f>#REF!-Q84</f>
        <v>#REF!</v>
      </c>
    </row>
    <row r="85" spans="1:27" ht="13.5" customHeight="1" x14ac:dyDescent="0.2">
      <c r="A85" s="137">
        <v>3221</v>
      </c>
      <c r="B85" s="71" t="s">
        <v>74</v>
      </c>
      <c r="C85" s="72">
        <v>6000</v>
      </c>
      <c r="D85" s="72"/>
      <c r="E85" s="72"/>
      <c r="F85" s="72"/>
      <c r="G85" s="72"/>
      <c r="H85" s="72"/>
      <c r="I85" s="72"/>
      <c r="J85" s="72">
        <v>6000</v>
      </c>
      <c r="K85" s="72"/>
      <c r="L85" s="138"/>
      <c r="M85" s="72"/>
      <c r="N85" s="72"/>
      <c r="O85" s="72"/>
      <c r="P85" s="72"/>
      <c r="Q85" s="34">
        <f t="shared" si="63"/>
        <v>6000</v>
      </c>
      <c r="AA85" s="34" t="e">
        <f>#REF!-Q85</f>
        <v>#REF!</v>
      </c>
    </row>
    <row r="86" spans="1:27" ht="13.5" customHeight="1" x14ac:dyDescent="0.2">
      <c r="A86" s="137">
        <v>3222</v>
      </c>
      <c r="B86" s="71" t="s">
        <v>48</v>
      </c>
      <c r="C86" s="72">
        <v>2000</v>
      </c>
      <c r="D86" s="72"/>
      <c r="E86" s="72"/>
      <c r="F86" s="72"/>
      <c r="G86" s="72"/>
      <c r="H86" s="72"/>
      <c r="I86" s="72"/>
      <c r="J86" s="72">
        <v>2000</v>
      </c>
      <c r="K86" s="72"/>
      <c r="L86" s="138"/>
      <c r="M86" s="72"/>
      <c r="N86" s="72"/>
      <c r="O86" s="72"/>
      <c r="P86" s="72"/>
      <c r="Q86" s="34">
        <f t="shared" si="63"/>
        <v>2000</v>
      </c>
      <c r="AA86" s="34" t="e">
        <f>#REF!-Q86</f>
        <v>#REF!</v>
      </c>
    </row>
    <row r="87" spans="1:27" ht="13.5" customHeight="1" x14ac:dyDescent="0.2">
      <c r="A87" s="137">
        <v>3225</v>
      </c>
      <c r="B87" s="71" t="s">
        <v>50</v>
      </c>
      <c r="C87" s="72">
        <v>1500</v>
      </c>
      <c r="D87" s="72"/>
      <c r="E87" s="72"/>
      <c r="F87" s="72"/>
      <c r="G87" s="72"/>
      <c r="H87" s="72"/>
      <c r="I87" s="72"/>
      <c r="J87" s="72">
        <v>1500</v>
      </c>
      <c r="K87" s="72"/>
      <c r="L87" s="138"/>
      <c r="M87" s="72"/>
      <c r="N87" s="72"/>
      <c r="O87" s="72"/>
      <c r="P87" s="72"/>
      <c r="Q87" s="34">
        <f t="shared" si="63"/>
        <v>1500</v>
      </c>
      <c r="AA87" s="34" t="e">
        <f>#REF!-Q87</f>
        <v>#REF!</v>
      </c>
    </row>
    <row r="88" spans="1:27" s="19" customFormat="1" ht="18.75" customHeight="1" x14ac:dyDescent="0.2">
      <c r="A88" s="129" t="s">
        <v>138</v>
      </c>
      <c r="B88" s="63" t="s">
        <v>76</v>
      </c>
      <c r="C88" s="64">
        <f t="shared" ref="C88" si="81">C89</f>
        <v>629000</v>
      </c>
      <c r="D88" s="64">
        <f t="shared" ref="D88:E89" si="82">D89</f>
        <v>0</v>
      </c>
      <c r="E88" s="64">
        <f t="shared" si="82"/>
        <v>0</v>
      </c>
      <c r="F88" s="64">
        <f t="shared" ref="F88:K89" si="83">F89</f>
        <v>0</v>
      </c>
      <c r="G88" s="64">
        <f t="shared" si="83"/>
        <v>0</v>
      </c>
      <c r="H88" s="64">
        <f t="shared" si="83"/>
        <v>0</v>
      </c>
      <c r="I88" s="64">
        <f t="shared" si="83"/>
        <v>0</v>
      </c>
      <c r="J88" s="64">
        <f t="shared" si="83"/>
        <v>575000</v>
      </c>
      <c r="K88" s="64">
        <f t="shared" si="83"/>
        <v>54000</v>
      </c>
      <c r="L88" s="130">
        <f t="shared" ref="L88:N89" si="84">L89</f>
        <v>0</v>
      </c>
      <c r="M88" s="64">
        <f t="shared" si="84"/>
        <v>0</v>
      </c>
      <c r="N88" s="64">
        <f t="shared" si="84"/>
        <v>0</v>
      </c>
      <c r="O88" s="64">
        <f>C88</f>
        <v>629000</v>
      </c>
      <c r="P88" s="64">
        <f>C88</f>
        <v>629000</v>
      </c>
      <c r="Q88" s="34">
        <f t="shared" si="63"/>
        <v>629000</v>
      </c>
      <c r="AA88" s="34" t="e">
        <f>#REF!-Q88</f>
        <v>#REF!</v>
      </c>
    </row>
    <row r="89" spans="1:27" s="19" customFormat="1" ht="13.5" customHeight="1" x14ac:dyDescent="0.2">
      <c r="A89" s="131">
        <v>3</v>
      </c>
      <c r="B89" s="65" t="s">
        <v>23</v>
      </c>
      <c r="C89" s="77">
        <f>C90</f>
        <v>629000</v>
      </c>
      <c r="D89" s="77">
        <f t="shared" si="82"/>
        <v>0</v>
      </c>
      <c r="E89" s="77">
        <f t="shared" si="82"/>
        <v>0</v>
      </c>
      <c r="F89" s="77">
        <f t="shared" si="83"/>
        <v>0</v>
      </c>
      <c r="G89" s="77">
        <f t="shared" si="83"/>
        <v>0</v>
      </c>
      <c r="H89" s="77">
        <f t="shared" si="83"/>
        <v>0</v>
      </c>
      <c r="I89" s="77">
        <f t="shared" si="83"/>
        <v>0</v>
      </c>
      <c r="J89" s="77">
        <f t="shared" si="83"/>
        <v>575000</v>
      </c>
      <c r="K89" s="77">
        <f t="shared" si="83"/>
        <v>54000</v>
      </c>
      <c r="L89" s="147">
        <f t="shared" si="84"/>
        <v>0</v>
      </c>
      <c r="M89" s="77">
        <f t="shared" si="84"/>
        <v>0</v>
      </c>
      <c r="N89" s="77">
        <f t="shared" si="84"/>
        <v>0</v>
      </c>
      <c r="O89" s="77">
        <f>C89</f>
        <v>629000</v>
      </c>
      <c r="P89" s="77">
        <f>C89</f>
        <v>629000</v>
      </c>
      <c r="Q89" s="34">
        <f t="shared" si="63"/>
        <v>629000</v>
      </c>
      <c r="AA89" s="34" t="e">
        <f>#REF!-Q89</f>
        <v>#REF!</v>
      </c>
    </row>
    <row r="90" spans="1:27" s="19" customFormat="1" ht="13.5" customHeight="1" x14ac:dyDescent="0.2">
      <c r="A90" s="133">
        <v>32</v>
      </c>
      <c r="B90" s="67" t="s">
        <v>27</v>
      </c>
      <c r="C90" s="78">
        <f>C91+C99+C102</f>
        <v>629000</v>
      </c>
      <c r="D90" s="78">
        <f>D91+D99</f>
        <v>0</v>
      </c>
      <c r="E90" s="78">
        <f>E91+E99</f>
        <v>0</v>
      </c>
      <c r="F90" s="78">
        <f t="shared" ref="F90:K90" si="85">F91+F99</f>
        <v>0</v>
      </c>
      <c r="G90" s="78">
        <f t="shared" si="85"/>
        <v>0</v>
      </c>
      <c r="H90" s="78">
        <f t="shared" si="85"/>
        <v>0</v>
      </c>
      <c r="I90" s="78">
        <f t="shared" si="85"/>
        <v>0</v>
      </c>
      <c r="J90" s="78">
        <f>J91+J99+J102</f>
        <v>575000</v>
      </c>
      <c r="K90" s="78">
        <f t="shared" si="85"/>
        <v>54000</v>
      </c>
      <c r="L90" s="148">
        <f>L91+L99</f>
        <v>0</v>
      </c>
      <c r="M90" s="78">
        <f>M91+M99</f>
        <v>0</v>
      </c>
      <c r="N90" s="78">
        <f>N91+N99</f>
        <v>0</v>
      </c>
      <c r="O90" s="78">
        <f>C90</f>
        <v>629000</v>
      </c>
      <c r="P90" s="78">
        <f>C90</f>
        <v>629000</v>
      </c>
      <c r="Q90" s="34">
        <f t="shared" si="63"/>
        <v>629000</v>
      </c>
      <c r="AA90" s="34" t="e">
        <f>#REF!-Q90</f>
        <v>#REF!</v>
      </c>
    </row>
    <row r="91" spans="1:27" s="19" customFormat="1" ht="13.5" customHeight="1" x14ac:dyDescent="0.2">
      <c r="A91" s="135">
        <v>322</v>
      </c>
      <c r="B91" s="69" t="s">
        <v>29</v>
      </c>
      <c r="C91" s="79">
        <f>SUM(C92:C98)</f>
        <v>615000</v>
      </c>
      <c r="D91" s="79">
        <f>SUM(D93:D98)</f>
        <v>0</v>
      </c>
      <c r="E91" s="79">
        <f>SUM(E93:E98)</f>
        <v>0</v>
      </c>
      <c r="F91" s="79">
        <f t="shared" ref="F91:K91" si="86">SUM(F93:F98)</f>
        <v>0</v>
      </c>
      <c r="G91" s="79">
        <f t="shared" si="86"/>
        <v>0</v>
      </c>
      <c r="H91" s="79">
        <f t="shared" si="86"/>
        <v>0</v>
      </c>
      <c r="I91" s="79">
        <f t="shared" si="86"/>
        <v>0</v>
      </c>
      <c r="J91" s="79">
        <f>SUM(J92:J98)</f>
        <v>561000</v>
      </c>
      <c r="K91" s="79">
        <f t="shared" si="86"/>
        <v>54000</v>
      </c>
      <c r="L91" s="149">
        <f>SUM(L93:L98)</f>
        <v>0</v>
      </c>
      <c r="M91" s="79">
        <f>SUM(M93:M98)</f>
        <v>0</v>
      </c>
      <c r="N91" s="79">
        <f>SUM(N93:N98)</f>
        <v>0</v>
      </c>
      <c r="O91" s="79">
        <f>SUM(O93:O98)</f>
        <v>0</v>
      </c>
      <c r="P91" s="79">
        <f>SUM(P93:P98)</f>
        <v>0</v>
      </c>
      <c r="Q91" s="34">
        <f t="shared" si="63"/>
        <v>615000</v>
      </c>
      <c r="AA91" s="34" t="e">
        <f>#REF!-Q91</f>
        <v>#REF!</v>
      </c>
    </row>
    <row r="92" spans="1:27" ht="13.5" customHeight="1" x14ac:dyDescent="0.2">
      <c r="A92" s="137">
        <v>3121</v>
      </c>
      <c r="B92" s="71" t="s">
        <v>25</v>
      </c>
      <c r="C92" s="80">
        <v>15000</v>
      </c>
      <c r="D92" s="80"/>
      <c r="E92" s="80"/>
      <c r="F92" s="80"/>
      <c r="G92" s="80"/>
      <c r="H92" s="80"/>
      <c r="I92" s="80"/>
      <c r="J92" s="80">
        <v>15000</v>
      </c>
      <c r="K92" s="80"/>
      <c r="L92" s="150"/>
      <c r="M92" s="80"/>
      <c r="N92" s="80"/>
      <c r="O92" s="80"/>
      <c r="P92" s="80"/>
      <c r="Q92" s="34">
        <f t="shared" si="63"/>
        <v>15000</v>
      </c>
      <c r="AA92" s="34" t="e">
        <f>#REF!-Q92</f>
        <v>#REF!</v>
      </c>
    </row>
    <row r="93" spans="1:27" ht="13.5" customHeight="1" x14ac:dyDescent="0.2">
      <c r="A93" s="137">
        <v>3221</v>
      </c>
      <c r="B93" s="71" t="s">
        <v>74</v>
      </c>
      <c r="C93" s="80">
        <v>10000</v>
      </c>
      <c r="D93" s="80"/>
      <c r="E93" s="80"/>
      <c r="F93" s="80"/>
      <c r="G93" s="80"/>
      <c r="H93" s="80"/>
      <c r="I93" s="80"/>
      <c r="J93" s="80">
        <v>10000</v>
      </c>
      <c r="K93" s="80"/>
      <c r="L93" s="150"/>
      <c r="M93" s="80"/>
      <c r="N93" s="80"/>
      <c r="O93" s="80"/>
      <c r="P93" s="80"/>
      <c r="Q93" s="34">
        <f t="shared" si="63"/>
        <v>10000</v>
      </c>
      <c r="AA93" s="34" t="e">
        <f>#REF!-Q93</f>
        <v>#REF!</v>
      </c>
    </row>
    <row r="94" spans="1:27" ht="13.5" customHeight="1" x14ac:dyDescent="0.2">
      <c r="A94" s="137">
        <v>3222</v>
      </c>
      <c r="B94" s="71" t="s">
        <v>48</v>
      </c>
      <c r="C94" s="80">
        <v>554000</v>
      </c>
      <c r="D94" s="80"/>
      <c r="E94" s="80"/>
      <c r="F94" s="80"/>
      <c r="G94" s="80"/>
      <c r="H94" s="80"/>
      <c r="I94" s="80"/>
      <c r="J94" s="80">
        <v>500000</v>
      </c>
      <c r="K94" s="80">
        <v>54000</v>
      </c>
      <c r="L94" s="150"/>
      <c r="M94" s="80"/>
      <c r="N94" s="80"/>
      <c r="O94" s="80"/>
      <c r="P94" s="80"/>
      <c r="Q94" s="34">
        <f t="shared" si="63"/>
        <v>554000</v>
      </c>
      <c r="AA94" s="34" t="e">
        <f>#REF!-Q94</f>
        <v>#REF!</v>
      </c>
    </row>
    <row r="95" spans="1:27" ht="13.5" customHeight="1" x14ac:dyDescent="0.2">
      <c r="A95" s="137">
        <v>3223</v>
      </c>
      <c r="B95" s="71" t="s">
        <v>49</v>
      </c>
      <c r="C95" s="80">
        <v>25000</v>
      </c>
      <c r="D95" s="80"/>
      <c r="E95" s="80"/>
      <c r="F95" s="80"/>
      <c r="G95" s="80"/>
      <c r="H95" s="80"/>
      <c r="I95" s="80"/>
      <c r="J95" s="80">
        <v>25000</v>
      </c>
      <c r="K95" s="80"/>
      <c r="L95" s="150"/>
      <c r="M95" s="80"/>
      <c r="N95" s="80"/>
      <c r="O95" s="80"/>
      <c r="P95" s="80"/>
      <c r="Q95" s="34">
        <f t="shared" si="63"/>
        <v>25000</v>
      </c>
      <c r="AA95" s="34" t="e">
        <f>#REF!-Q95</f>
        <v>#REF!</v>
      </c>
    </row>
    <row r="96" spans="1:27" ht="13.5" customHeight="1" x14ac:dyDescent="0.2">
      <c r="A96" s="137">
        <v>3224</v>
      </c>
      <c r="B96" s="71" t="s">
        <v>75</v>
      </c>
      <c r="C96" s="80">
        <v>2000</v>
      </c>
      <c r="D96" s="80"/>
      <c r="E96" s="80"/>
      <c r="F96" s="80"/>
      <c r="G96" s="80"/>
      <c r="H96" s="80"/>
      <c r="I96" s="80"/>
      <c r="J96" s="80">
        <v>2000</v>
      </c>
      <c r="K96" s="80"/>
      <c r="L96" s="150"/>
      <c r="M96" s="80"/>
      <c r="N96" s="80"/>
      <c r="O96" s="80"/>
      <c r="P96" s="80"/>
      <c r="Q96" s="34">
        <f t="shared" si="63"/>
        <v>2000</v>
      </c>
      <c r="AA96" s="34" t="e">
        <f>#REF!-Q96</f>
        <v>#REF!</v>
      </c>
    </row>
    <row r="97" spans="1:27" ht="13.5" customHeight="1" x14ac:dyDescent="0.2">
      <c r="A97" s="137">
        <v>3225</v>
      </c>
      <c r="B97" s="71" t="s">
        <v>50</v>
      </c>
      <c r="C97" s="80">
        <v>5000</v>
      </c>
      <c r="D97" s="80"/>
      <c r="E97" s="80"/>
      <c r="F97" s="80"/>
      <c r="G97" s="80"/>
      <c r="H97" s="80"/>
      <c r="I97" s="80"/>
      <c r="J97" s="80">
        <v>5000</v>
      </c>
      <c r="K97" s="80"/>
      <c r="L97" s="150"/>
      <c r="M97" s="80"/>
      <c r="N97" s="80"/>
      <c r="O97" s="80"/>
      <c r="P97" s="80"/>
      <c r="Q97" s="34">
        <f t="shared" si="63"/>
        <v>5000</v>
      </c>
      <c r="AA97" s="34" t="e">
        <f>#REF!-Q97</f>
        <v>#REF!</v>
      </c>
    </row>
    <row r="98" spans="1:27" ht="13.5" customHeight="1" x14ac:dyDescent="0.2">
      <c r="A98" s="137">
        <v>3227</v>
      </c>
      <c r="B98" s="71" t="s">
        <v>115</v>
      </c>
      <c r="C98" s="80">
        <v>4000</v>
      </c>
      <c r="D98" s="80"/>
      <c r="E98" s="80"/>
      <c r="F98" s="80"/>
      <c r="G98" s="80"/>
      <c r="H98" s="80"/>
      <c r="I98" s="80"/>
      <c r="J98" s="80">
        <v>4000</v>
      </c>
      <c r="K98" s="80"/>
      <c r="L98" s="150"/>
      <c r="M98" s="80"/>
      <c r="N98" s="80"/>
      <c r="O98" s="80"/>
      <c r="P98" s="80"/>
      <c r="Q98" s="34">
        <f t="shared" si="63"/>
        <v>4000</v>
      </c>
      <c r="AA98" s="34" t="e">
        <f>#REF!-Q98</f>
        <v>#REF!</v>
      </c>
    </row>
    <row r="99" spans="1:27" s="19" customFormat="1" ht="13.5" customHeight="1" x14ac:dyDescent="0.2">
      <c r="A99" s="135">
        <v>323</v>
      </c>
      <c r="B99" s="69" t="s">
        <v>30</v>
      </c>
      <c r="C99" s="79">
        <f>SUM(C100:C101)</f>
        <v>14000</v>
      </c>
      <c r="D99" s="79">
        <f>SUM(D100:D101)</f>
        <v>0</v>
      </c>
      <c r="E99" s="79">
        <f>SUM(E100:E101)</f>
        <v>0</v>
      </c>
      <c r="F99" s="79">
        <f t="shared" ref="F99:K99" si="87">SUM(F100:F101)</f>
        <v>0</v>
      </c>
      <c r="G99" s="79">
        <f t="shared" si="87"/>
        <v>0</v>
      </c>
      <c r="H99" s="79">
        <f t="shared" si="87"/>
        <v>0</v>
      </c>
      <c r="I99" s="79">
        <f t="shared" si="87"/>
        <v>0</v>
      </c>
      <c r="J99" s="79">
        <f>SUM(J100:J101)</f>
        <v>14000</v>
      </c>
      <c r="K99" s="79">
        <f t="shared" si="87"/>
        <v>0</v>
      </c>
      <c r="L99" s="149">
        <f>SUM(L101:L101)</f>
        <v>0</v>
      </c>
      <c r="M99" s="79">
        <f>SUM(M101:M101)</f>
        <v>0</v>
      </c>
      <c r="N99" s="79">
        <f>SUM(N101:N101)</f>
        <v>0</v>
      </c>
      <c r="O99" s="79">
        <f>SUM(O101:O101)</f>
        <v>0</v>
      </c>
      <c r="P99" s="79">
        <f>SUM(P101:P101)</f>
        <v>0</v>
      </c>
      <c r="Q99" s="34">
        <f t="shared" si="63"/>
        <v>14000</v>
      </c>
      <c r="AA99" s="34" t="e">
        <f>#REF!-Q99</f>
        <v>#REF!</v>
      </c>
    </row>
    <row r="100" spans="1:27" ht="13.5" customHeight="1" x14ac:dyDescent="0.2">
      <c r="A100" s="137">
        <v>3232</v>
      </c>
      <c r="B100" s="71" t="s">
        <v>79</v>
      </c>
      <c r="C100" s="80">
        <v>4000</v>
      </c>
      <c r="D100" s="80"/>
      <c r="E100" s="80"/>
      <c r="F100" s="80"/>
      <c r="G100" s="80"/>
      <c r="H100" s="80"/>
      <c r="I100" s="80"/>
      <c r="J100" s="80">
        <v>4000</v>
      </c>
      <c r="K100" s="80"/>
      <c r="L100" s="150"/>
      <c r="M100" s="80"/>
      <c r="N100" s="80"/>
      <c r="O100" s="80"/>
      <c r="P100" s="80"/>
      <c r="Q100" s="34">
        <f t="shared" si="63"/>
        <v>4000</v>
      </c>
      <c r="AA100" s="34" t="e">
        <f>#REF!-Q100</f>
        <v>#REF!</v>
      </c>
    </row>
    <row r="101" spans="1:27" ht="13.5" customHeight="1" x14ac:dyDescent="0.2">
      <c r="A101" s="137">
        <v>3238</v>
      </c>
      <c r="B101" s="71" t="s">
        <v>54</v>
      </c>
      <c r="C101" s="80">
        <v>10000</v>
      </c>
      <c r="D101" s="80"/>
      <c r="E101" s="80"/>
      <c r="F101" s="80"/>
      <c r="G101" s="80"/>
      <c r="H101" s="80"/>
      <c r="I101" s="80"/>
      <c r="J101" s="80">
        <v>10000</v>
      </c>
      <c r="K101" s="80"/>
      <c r="L101" s="150"/>
      <c r="M101" s="80"/>
      <c r="N101" s="80"/>
      <c r="O101" s="80"/>
      <c r="P101" s="80"/>
      <c r="Q101" s="34">
        <f t="shared" si="63"/>
        <v>10000</v>
      </c>
      <c r="AA101" s="34" t="e">
        <f>#REF!-Q101</f>
        <v>#REF!</v>
      </c>
    </row>
    <row r="102" spans="1:27" s="19" customFormat="1" ht="13.5" hidden="1" customHeight="1" x14ac:dyDescent="0.2">
      <c r="A102" s="135">
        <v>422</v>
      </c>
      <c r="B102" s="69" t="s">
        <v>34</v>
      </c>
      <c r="C102" s="79">
        <f>SUM(C103:C104)</f>
        <v>0</v>
      </c>
      <c r="D102" s="79">
        <f>SUM(D103:D104)</f>
        <v>0</v>
      </c>
      <c r="E102" s="79">
        <f>SUM(E103:E104)</f>
        <v>0</v>
      </c>
      <c r="F102" s="79">
        <f t="shared" ref="F102" si="88">SUM(F103:F104)</f>
        <v>0</v>
      </c>
      <c r="G102" s="79">
        <f t="shared" ref="G102" si="89">SUM(G103:G104)</f>
        <v>0</v>
      </c>
      <c r="H102" s="79">
        <f t="shared" ref="H102" si="90">SUM(H103:H104)</f>
        <v>0</v>
      </c>
      <c r="I102" s="79">
        <f t="shared" ref="I102" si="91">SUM(I103:I104)</f>
        <v>0</v>
      </c>
      <c r="J102" s="79">
        <f>SUM(J103:J104)</f>
        <v>0</v>
      </c>
      <c r="K102" s="79">
        <f t="shared" ref="K102" si="92">SUM(K103:K104)</f>
        <v>0</v>
      </c>
      <c r="L102" s="149">
        <f>SUM(L104:L104)</f>
        <v>0</v>
      </c>
      <c r="M102" s="79">
        <f>SUM(M104:M104)</f>
        <v>0</v>
      </c>
      <c r="N102" s="79">
        <f>SUM(N104:N104)</f>
        <v>0</v>
      </c>
      <c r="O102" s="79">
        <f>SUM(O104:O104)</f>
        <v>0</v>
      </c>
      <c r="P102" s="79">
        <f>SUM(P104:P104)</f>
        <v>0</v>
      </c>
      <c r="Q102" s="34">
        <f t="shared" si="63"/>
        <v>0</v>
      </c>
      <c r="AA102" s="34" t="e">
        <f>#REF!-Q102</f>
        <v>#REF!</v>
      </c>
    </row>
    <row r="103" spans="1:27" ht="13.5" hidden="1" customHeight="1" x14ac:dyDescent="0.2">
      <c r="A103" s="137">
        <v>4221</v>
      </c>
      <c r="B103" s="71" t="s">
        <v>59</v>
      </c>
      <c r="C103" s="80">
        <f>SUM(D103:N103)</f>
        <v>0</v>
      </c>
      <c r="D103" s="80"/>
      <c r="E103" s="80"/>
      <c r="F103" s="80"/>
      <c r="G103" s="80"/>
      <c r="H103" s="80"/>
      <c r="I103" s="80"/>
      <c r="J103" s="80"/>
      <c r="K103" s="80"/>
      <c r="L103" s="150"/>
      <c r="M103" s="80"/>
      <c r="N103" s="80"/>
      <c r="O103" s="80"/>
      <c r="P103" s="80"/>
      <c r="Q103" s="34">
        <f t="shared" si="63"/>
        <v>0</v>
      </c>
      <c r="AA103" s="34" t="e">
        <f>#REF!-Q103</f>
        <v>#REF!</v>
      </c>
    </row>
    <row r="104" spans="1:27" ht="13.5" hidden="1" customHeight="1" x14ac:dyDescent="0.2">
      <c r="A104" s="137">
        <v>4227</v>
      </c>
      <c r="B104" s="71" t="s">
        <v>87</v>
      </c>
      <c r="C104" s="80">
        <f>SUM(D104:N104)</f>
        <v>0</v>
      </c>
      <c r="D104" s="80"/>
      <c r="E104" s="80"/>
      <c r="F104" s="80"/>
      <c r="G104" s="80"/>
      <c r="H104" s="80"/>
      <c r="I104" s="80"/>
      <c r="J104" s="80"/>
      <c r="K104" s="80"/>
      <c r="L104" s="150"/>
      <c r="M104" s="80"/>
      <c r="N104" s="80"/>
      <c r="O104" s="80"/>
      <c r="P104" s="80"/>
      <c r="Q104" s="34">
        <f t="shared" si="63"/>
        <v>0</v>
      </c>
      <c r="AA104" s="34" t="e">
        <f>#REF!-Q104</f>
        <v>#REF!</v>
      </c>
    </row>
    <row r="105" spans="1:27" s="19" customFormat="1" ht="18.75" customHeight="1" x14ac:dyDescent="0.2">
      <c r="A105" s="129" t="s">
        <v>139</v>
      </c>
      <c r="B105" s="63" t="s">
        <v>85</v>
      </c>
      <c r="C105" s="64">
        <f t="shared" ref="C105:C106" si="93">C106</f>
        <v>6200</v>
      </c>
      <c r="D105" s="64">
        <f t="shared" ref="D105:E106" si="94">D106</f>
        <v>0</v>
      </c>
      <c r="E105" s="64">
        <f t="shared" si="94"/>
        <v>0</v>
      </c>
      <c r="F105" s="64">
        <f t="shared" ref="F105:K106" si="95">F106</f>
        <v>0</v>
      </c>
      <c r="G105" s="64">
        <f t="shared" si="95"/>
        <v>6200</v>
      </c>
      <c r="H105" s="64">
        <f t="shared" si="95"/>
        <v>0</v>
      </c>
      <c r="I105" s="64">
        <f t="shared" si="95"/>
        <v>0</v>
      </c>
      <c r="J105" s="64">
        <f t="shared" si="95"/>
        <v>0</v>
      </c>
      <c r="K105" s="64">
        <f t="shared" si="95"/>
        <v>0</v>
      </c>
      <c r="L105" s="130">
        <f t="shared" ref="L105:N106" si="96">L106</f>
        <v>0</v>
      </c>
      <c r="M105" s="64">
        <f t="shared" si="96"/>
        <v>0</v>
      </c>
      <c r="N105" s="64">
        <f t="shared" si="96"/>
        <v>0</v>
      </c>
      <c r="O105" s="64">
        <f>C105</f>
        <v>6200</v>
      </c>
      <c r="P105" s="64">
        <f>C105</f>
        <v>6200</v>
      </c>
      <c r="Q105" s="34">
        <f t="shared" si="63"/>
        <v>6200</v>
      </c>
      <c r="AA105" s="34" t="e">
        <f>#REF!-Q105</f>
        <v>#REF!</v>
      </c>
    </row>
    <row r="106" spans="1:27" s="19" customFormat="1" ht="13.5" customHeight="1" x14ac:dyDescent="0.2">
      <c r="A106" s="131">
        <v>3</v>
      </c>
      <c r="B106" s="65" t="s">
        <v>23</v>
      </c>
      <c r="C106" s="66">
        <f t="shared" si="93"/>
        <v>6200</v>
      </c>
      <c r="D106" s="66">
        <f t="shared" si="94"/>
        <v>0</v>
      </c>
      <c r="E106" s="66">
        <f t="shared" si="94"/>
        <v>0</v>
      </c>
      <c r="F106" s="66">
        <f t="shared" si="95"/>
        <v>0</v>
      </c>
      <c r="G106" s="66">
        <f t="shared" si="95"/>
        <v>6200</v>
      </c>
      <c r="H106" s="66">
        <f>H107</f>
        <v>0</v>
      </c>
      <c r="I106" s="66">
        <f t="shared" si="95"/>
        <v>0</v>
      </c>
      <c r="J106" s="66">
        <f t="shared" si="95"/>
        <v>0</v>
      </c>
      <c r="K106" s="66">
        <f t="shared" si="95"/>
        <v>0</v>
      </c>
      <c r="L106" s="132">
        <f t="shared" si="96"/>
        <v>0</v>
      </c>
      <c r="M106" s="66">
        <f t="shared" si="96"/>
        <v>0</v>
      </c>
      <c r="N106" s="66">
        <f t="shared" si="96"/>
        <v>0</v>
      </c>
      <c r="O106" s="66">
        <f>C106</f>
        <v>6200</v>
      </c>
      <c r="P106" s="66">
        <f>C106</f>
        <v>6200</v>
      </c>
      <c r="Q106" s="34">
        <f t="shared" si="63"/>
        <v>6200</v>
      </c>
      <c r="AA106" s="34" t="e">
        <f>#REF!-Q106</f>
        <v>#REF!</v>
      </c>
    </row>
    <row r="107" spans="1:27" s="19" customFormat="1" ht="13.5" customHeight="1" x14ac:dyDescent="0.2">
      <c r="A107" s="133">
        <v>32</v>
      </c>
      <c r="B107" s="67" t="s">
        <v>27</v>
      </c>
      <c r="C107" s="68">
        <f>C108+C111+C113</f>
        <v>6200</v>
      </c>
      <c r="D107" s="68">
        <f t="shared" ref="D107:N107" si="97">D108+D111+D113</f>
        <v>0</v>
      </c>
      <c r="E107" s="68">
        <f t="shared" si="97"/>
        <v>0</v>
      </c>
      <c r="F107" s="68">
        <f t="shared" si="97"/>
        <v>0</v>
      </c>
      <c r="G107" s="68">
        <f t="shared" si="97"/>
        <v>6200</v>
      </c>
      <c r="H107" s="68">
        <f t="shared" si="97"/>
        <v>0</v>
      </c>
      <c r="I107" s="68">
        <f t="shared" si="97"/>
        <v>0</v>
      </c>
      <c r="J107" s="68">
        <f t="shared" si="97"/>
        <v>0</v>
      </c>
      <c r="K107" s="68">
        <f t="shared" si="97"/>
        <v>0</v>
      </c>
      <c r="L107" s="134">
        <f t="shared" si="97"/>
        <v>0</v>
      </c>
      <c r="M107" s="68">
        <f t="shared" si="97"/>
        <v>0</v>
      </c>
      <c r="N107" s="68">
        <f t="shared" si="97"/>
        <v>0</v>
      </c>
      <c r="O107" s="68">
        <f>C107</f>
        <v>6200</v>
      </c>
      <c r="P107" s="68">
        <f>C107</f>
        <v>6200</v>
      </c>
      <c r="Q107" s="34">
        <f t="shared" si="63"/>
        <v>6200</v>
      </c>
      <c r="AA107" s="34" t="e">
        <f>#REF!-Q107</f>
        <v>#REF!</v>
      </c>
    </row>
    <row r="108" spans="1:27" s="19" customFormat="1" ht="13.5" customHeight="1" x14ac:dyDescent="0.2">
      <c r="A108" s="135">
        <v>322</v>
      </c>
      <c r="B108" s="69" t="s">
        <v>29</v>
      </c>
      <c r="C108" s="70">
        <f>SUM(C109:C110)</f>
        <v>4000</v>
      </c>
      <c r="D108" s="70">
        <f>SUM(D109:D110)</f>
        <v>0</v>
      </c>
      <c r="E108" s="70">
        <f>SUM(E109:E110)</f>
        <v>0</v>
      </c>
      <c r="F108" s="70">
        <f t="shared" ref="F108:K108" si="98">SUM(F109:F110)</f>
        <v>0</v>
      </c>
      <c r="G108" s="70">
        <f>SUM(G109:G110)</f>
        <v>4000</v>
      </c>
      <c r="H108" s="70">
        <f t="shared" si="98"/>
        <v>0</v>
      </c>
      <c r="I108" s="70">
        <f t="shared" si="98"/>
        <v>0</v>
      </c>
      <c r="J108" s="70">
        <f t="shared" si="98"/>
        <v>0</v>
      </c>
      <c r="K108" s="70">
        <f t="shared" si="98"/>
        <v>0</v>
      </c>
      <c r="L108" s="136">
        <f t="shared" ref="L108:P108" si="99">SUM(L110:L110)</f>
        <v>0</v>
      </c>
      <c r="M108" s="70">
        <f t="shared" si="99"/>
        <v>0</v>
      </c>
      <c r="N108" s="70">
        <f t="shared" si="99"/>
        <v>0</v>
      </c>
      <c r="O108" s="70">
        <f t="shared" si="99"/>
        <v>0</v>
      </c>
      <c r="P108" s="70">
        <f t="shared" si="99"/>
        <v>0</v>
      </c>
      <c r="Q108" s="34">
        <f t="shared" si="63"/>
        <v>4000</v>
      </c>
      <c r="AA108" s="34" t="e">
        <f>#REF!-Q108</f>
        <v>#REF!</v>
      </c>
    </row>
    <row r="109" spans="1:27" ht="13.5" customHeight="1" x14ac:dyDescent="0.2">
      <c r="A109" s="137">
        <v>3221</v>
      </c>
      <c r="B109" s="71" t="s">
        <v>74</v>
      </c>
      <c r="C109" s="72">
        <v>2500</v>
      </c>
      <c r="D109" s="72"/>
      <c r="E109" s="72"/>
      <c r="F109" s="72"/>
      <c r="G109" s="72">
        <v>2500</v>
      </c>
      <c r="H109" s="72"/>
      <c r="I109" s="72"/>
      <c r="J109" s="72"/>
      <c r="K109" s="72"/>
      <c r="L109" s="138"/>
      <c r="M109" s="72"/>
      <c r="N109" s="72"/>
      <c r="O109" s="72"/>
      <c r="P109" s="72"/>
      <c r="Q109" s="34">
        <f t="shared" si="63"/>
        <v>2500</v>
      </c>
      <c r="AA109" s="34" t="e">
        <f>#REF!-Q109</f>
        <v>#REF!</v>
      </c>
    </row>
    <row r="110" spans="1:27" ht="13.5" customHeight="1" x14ac:dyDescent="0.2">
      <c r="A110" s="137">
        <v>3222</v>
      </c>
      <c r="B110" s="71" t="s">
        <v>48</v>
      </c>
      <c r="C110" s="72">
        <v>1500</v>
      </c>
      <c r="D110" s="72"/>
      <c r="E110" s="72"/>
      <c r="F110" s="72"/>
      <c r="G110" s="72">
        <v>1500</v>
      </c>
      <c r="H110" s="72">
        <v>0</v>
      </c>
      <c r="I110" s="72"/>
      <c r="J110" s="72"/>
      <c r="K110" s="72"/>
      <c r="L110" s="138"/>
      <c r="M110" s="72"/>
      <c r="N110" s="72"/>
      <c r="O110" s="72"/>
      <c r="P110" s="72"/>
      <c r="Q110" s="34">
        <f t="shared" si="63"/>
        <v>1500</v>
      </c>
      <c r="AA110" s="34" t="e">
        <f>#REF!-Q110</f>
        <v>#REF!</v>
      </c>
    </row>
    <row r="111" spans="1:27" s="19" customFormat="1" ht="13.5" customHeight="1" x14ac:dyDescent="0.2">
      <c r="A111" s="135">
        <v>323</v>
      </c>
      <c r="B111" s="69" t="s">
        <v>30</v>
      </c>
      <c r="C111" s="70">
        <f>SUM(C112:C112)</f>
        <v>500</v>
      </c>
      <c r="D111" s="70">
        <f t="shared" ref="D111:P111" si="100">SUM(D112:D112)</f>
        <v>0</v>
      </c>
      <c r="E111" s="70">
        <f t="shared" si="100"/>
        <v>0</v>
      </c>
      <c r="F111" s="70">
        <f t="shared" si="100"/>
        <v>0</v>
      </c>
      <c r="G111" s="70">
        <f>SUM(G112:G112)</f>
        <v>500</v>
      </c>
      <c r="H111" s="70">
        <f t="shared" si="100"/>
        <v>0</v>
      </c>
      <c r="I111" s="70">
        <f t="shared" si="100"/>
        <v>0</v>
      </c>
      <c r="J111" s="70">
        <f t="shared" si="100"/>
        <v>0</v>
      </c>
      <c r="K111" s="70">
        <f t="shared" si="100"/>
        <v>0</v>
      </c>
      <c r="L111" s="136">
        <f t="shared" si="100"/>
        <v>0</v>
      </c>
      <c r="M111" s="70">
        <f t="shared" si="100"/>
        <v>0</v>
      </c>
      <c r="N111" s="70">
        <f t="shared" si="100"/>
        <v>0</v>
      </c>
      <c r="O111" s="70">
        <f t="shared" si="100"/>
        <v>0</v>
      </c>
      <c r="P111" s="70">
        <f t="shared" si="100"/>
        <v>0</v>
      </c>
      <c r="Q111" s="34">
        <f t="shared" si="63"/>
        <v>500</v>
      </c>
      <c r="AA111" s="34" t="e">
        <f>#REF!-Q111</f>
        <v>#REF!</v>
      </c>
    </row>
    <row r="112" spans="1:27" ht="13.5" customHeight="1" x14ac:dyDescent="0.2">
      <c r="A112" s="137">
        <v>3239</v>
      </c>
      <c r="B112" s="71" t="s">
        <v>55</v>
      </c>
      <c r="C112" s="72">
        <v>500</v>
      </c>
      <c r="D112" s="72"/>
      <c r="E112" s="72"/>
      <c r="F112" s="72"/>
      <c r="G112" s="72">
        <v>500</v>
      </c>
      <c r="H112" s="72"/>
      <c r="I112" s="72"/>
      <c r="J112" s="72"/>
      <c r="K112" s="72"/>
      <c r="L112" s="138"/>
      <c r="M112" s="72"/>
      <c r="N112" s="72"/>
      <c r="O112" s="72"/>
      <c r="P112" s="72"/>
      <c r="Q112" s="34">
        <f t="shared" si="63"/>
        <v>500</v>
      </c>
      <c r="AA112" s="34" t="e">
        <f>#REF!-Q112</f>
        <v>#REF!</v>
      </c>
    </row>
    <row r="113" spans="1:27" s="19" customFormat="1" ht="13.5" customHeight="1" x14ac:dyDescent="0.2">
      <c r="A113" s="135">
        <v>329</v>
      </c>
      <c r="B113" s="69" t="s">
        <v>31</v>
      </c>
      <c r="C113" s="70">
        <v>1700</v>
      </c>
      <c r="D113" s="70">
        <f>SUM(D115:D115)</f>
        <v>0</v>
      </c>
      <c r="E113" s="70">
        <f>SUM(E115:E115)</f>
        <v>0</v>
      </c>
      <c r="F113" s="70">
        <f t="shared" ref="F113:K113" si="101">SUM(F115:F115)</f>
        <v>0</v>
      </c>
      <c r="G113" s="70">
        <f>SUM(G115:G115)+G114</f>
        <v>1700</v>
      </c>
      <c r="H113" s="70">
        <f t="shared" si="101"/>
        <v>0</v>
      </c>
      <c r="I113" s="70">
        <f t="shared" si="101"/>
        <v>0</v>
      </c>
      <c r="J113" s="70">
        <f t="shared" si="101"/>
        <v>0</v>
      </c>
      <c r="K113" s="70">
        <f t="shared" si="101"/>
        <v>0</v>
      </c>
      <c r="L113" s="136">
        <f t="shared" ref="L113:P113" si="102">SUM(L115:L115)</f>
        <v>0</v>
      </c>
      <c r="M113" s="70">
        <f t="shared" si="102"/>
        <v>0</v>
      </c>
      <c r="N113" s="70">
        <f t="shared" si="102"/>
        <v>0</v>
      </c>
      <c r="O113" s="70">
        <f t="shared" si="102"/>
        <v>0</v>
      </c>
      <c r="P113" s="70">
        <f t="shared" si="102"/>
        <v>0</v>
      </c>
      <c r="Q113" s="34">
        <f t="shared" si="63"/>
        <v>1700</v>
      </c>
      <c r="AA113" s="34" t="e">
        <f>#REF!-Q113</f>
        <v>#REF!</v>
      </c>
    </row>
    <row r="114" spans="1:27" ht="13.5" customHeight="1" x14ac:dyDescent="0.2">
      <c r="A114" s="137">
        <v>3294</v>
      </c>
      <c r="B114" s="71" t="s">
        <v>94</v>
      </c>
      <c r="C114" s="72">
        <v>200</v>
      </c>
      <c r="D114" s="72"/>
      <c r="E114" s="72"/>
      <c r="F114" s="72"/>
      <c r="G114" s="72">
        <v>200</v>
      </c>
      <c r="H114" s="72"/>
      <c r="I114" s="72"/>
      <c r="J114" s="72"/>
      <c r="K114" s="72"/>
      <c r="L114" s="138"/>
      <c r="M114" s="72"/>
      <c r="N114" s="72"/>
      <c r="O114" s="72"/>
      <c r="P114" s="72"/>
      <c r="Q114" s="34">
        <f t="shared" ref="Q114" si="103">SUM(D114:L114)</f>
        <v>200</v>
      </c>
      <c r="AA114" s="34" t="e">
        <f>#REF!-Q114</f>
        <v>#REF!</v>
      </c>
    </row>
    <row r="115" spans="1:27" ht="13.5" customHeight="1" x14ac:dyDescent="0.2">
      <c r="A115" s="137">
        <v>3299</v>
      </c>
      <c r="B115" s="71" t="s">
        <v>31</v>
      </c>
      <c r="C115" s="72">
        <v>1500</v>
      </c>
      <c r="D115" s="72"/>
      <c r="E115" s="72"/>
      <c r="F115" s="72"/>
      <c r="G115" s="72">
        <v>1500</v>
      </c>
      <c r="H115" s="72"/>
      <c r="I115" s="72"/>
      <c r="J115" s="72"/>
      <c r="K115" s="72"/>
      <c r="L115" s="138"/>
      <c r="M115" s="72"/>
      <c r="N115" s="72"/>
      <c r="O115" s="72"/>
      <c r="P115" s="72"/>
      <c r="Q115" s="34">
        <f t="shared" si="63"/>
        <v>1500</v>
      </c>
      <c r="AA115" s="34" t="e">
        <f>#REF!-Q115</f>
        <v>#REF!</v>
      </c>
    </row>
    <row r="116" spans="1:27" s="19" customFormat="1" ht="18.75" customHeight="1" x14ac:dyDescent="0.2">
      <c r="A116" s="129" t="s">
        <v>143</v>
      </c>
      <c r="B116" s="63" t="s">
        <v>116</v>
      </c>
      <c r="C116" s="64">
        <v>0</v>
      </c>
      <c r="D116" s="64">
        <f>D117</f>
        <v>0</v>
      </c>
      <c r="E116" s="64">
        <f>E117</f>
        <v>0</v>
      </c>
      <c r="F116" s="64">
        <f t="shared" ref="F116:N116" si="104">F132</f>
        <v>0</v>
      </c>
      <c r="G116" s="64">
        <f t="shared" si="104"/>
        <v>0</v>
      </c>
      <c r="H116" s="64">
        <f t="shared" si="104"/>
        <v>0</v>
      </c>
      <c r="I116" s="64">
        <f t="shared" si="104"/>
        <v>0</v>
      </c>
      <c r="J116" s="64">
        <f t="shared" si="104"/>
        <v>0</v>
      </c>
      <c r="K116" s="64">
        <f t="shared" si="104"/>
        <v>0</v>
      </c>
      <c r="L116" s="130">
        <f t="shared" si="104"/>
        <v>0</v>
      </c>
      <c r="M116" s="64">
        <f t="shared" si="104"/>
        <v>0</v>
      </c>
      <c r="N116" s="64">
        <f t="shared" si="104"/>
        <v>0</v>
      </c>
      <c r="O116" s="64">
        <f>C116</f>
        <v>0</v>
      </c>
      <c r="P116" s="64">
        <f>C116</f>
        <v>0</v>
      </c>
      <c r="Q116" s="34">
        <f t="shared" si="63"/>
        <v>0</v>
      </c>
      <c r="AA116" s="34" t="e">
        <f>#REF!-Q116</f>
        <v>#REF!</v>
      </c>
    </row>
    <row r="117" spans="1:27" s="19" customFormat="1" ht="13.5" customHeight="1" x14ac:dyDescent="0.2">
      <c r="A117" s="131">
        <v>3</v>
      </c>
      <c r="B117" s="65" t="s">
        <v>23</v>
      </c>
      <c r="C117" s="66">
        <v>0</v>
      </c>
      <c r="D117" s="66"/>
      <c r="E117" s="66">
        <f>E118+E128</f>
        <v>0</v>
      </c>
      <c r="F117" s="66">
        <f t="shared" ref="F117" si="105">F118+F128</f>
        <v>0</v>
      </c>
      <c r="G117" s="66">
        <f t="shared" ref="G117" si="106">G118+G128</f>
        <v>0</v>
      </c>
      <c r="H117" s="66">
        <f t="shared" ref="H117" si="107">H118+H128</f>
        <v>0</v>
      </c>
      <c r="I117" s="66">
        <f t="shared" ref="I117" si="108">I118+I128</f>
        <v>0</v>
      </c>
      <c r="J117" s="66">
        <f t="shared" ref="J117" si="109">J118+J128</f>
        <v>0</v>
      </c>
      <c r="K117" s="66">
        <f t="shared" ref="K117:N117" si="110">K118+K128</f>
        <v>0</v>
      </c>
      <c r="L117" s="132">
        <f t="shared" si="110"/>
        <v>0</v>
      </c>
      <c r="M117" s="66">
        <f t="shared" si="110"/>
        <v>0</v>
      </c>
      <c r="N117" s="66">
        <f t="shared" si="110"/>
        <v>0</v>
      </c>
      <c r="O117" s="66">
        <f>C117</f>
        <v>0</v>
      </c>
      <c r="P117" s="66">
        <f>C117</f>
        <v>0</v>
      </c>
      <c r="Q117" s="34">
        <f t="shared" si="63"/>
        <v>0</v>
      </c>
      <c r="AA117" s="34" t="e">
        <f>#REF!-Q117</f>
        <v>#REF!</v>
      </c>
    </row>
    <row r="118" spans="1:27" s="19" customFormat="1" ht="13.5" customHeight="1" x14ac:dyDescent="0.2">
      <c r="A118" s="133">
        <v>31</v>
      </c>
      <c r="B118" s="67" t="s">
        <v>24</v>
      </c>
      <c r="C118" s="68">
        <f>C119+C123+C125</f>
        <v>0</v>
      </c>
      <c r="D118" s="68">
        <f>D119+D123+D125</f>
        <v>0</v>
      </c>
      <c r="E118" s="68">
        <f>E119+E123+E125</f>
        <v>0</v>
      </c>
      <c r="F118" s="68">
        <f t="shared" ref="F118" si="111">F119+F123+F125</f>
        <v>0</v>
      </c>
      <c r="G118" s="68">
        <f t="shared" ref="G118" si="112">G119+G123+G125</f>
        <v>0</v>
      </c>
      <c r="H118" s="68">
        <f t="shared" ref="H118" si="113">H119+H123+H125</f>
        <v>0</v>
      </c>
      <c r="I118" s="68">
        <f t="shared" ref="I118" si="114">I119+I123+I125</f>
        <v>0</v>
      </c>
      <c r="J118" s="68">
        <f t="shared" ref="J118" si="115">J119+J123+J125</f>
        <v>0</v>
      </c>
      <c r="K118" s="68">
        <f t="shared" ref="K118:N118" si="116">K119+K123+K125</f>
        <v>0</v>
      </c>
      <c r="L118" s="134">
        <f t="shared" si="116"/>
        <v>0</v>
      </c>
      <c r="M118" s="68">
        <f t="shared" si="116"/>
        <v>0</v>
      </c>
      <c r="N118" s="68">
        <f t="shared" si="116"/>
        <v>0</v>
      </c>
      <c r="O118" s="68">
        <f>C118</f>
        <v>0</v>
      </c>
      <c r="P118" s="68">
        <f>C118</f>
        <v>0</v>
      </c>
      <c r="Q118" s="34">
        <f t="shared" si="63"/>
        <v>0</v>
      </c>
      <c r="AA118" s="34" t="e">
        <f>#REF!-Q118</f>
        <v>#REF!</v>
      </c>
    </row>
    <row r="119" spans="1:27" s="19" customFormat="1" ht="13.5" customHeight="1" x14ac:dyDescent="0.2">
      <c r="A119" s="135">
        <v>311</v>
      </c>
      <c r="B119" s="69" t="s">
        <v>70</v>
      </c>
      <c r="C119" s="70">
        <f>SUM(C120:C122)</f>
        <v>0</v>
      </c>
      <c r="D119" s="70">
        <f>D120+D121+D122</f>
        <v>0</v>
      </c>
      <c r="E119" s="70">
        <f>SUM(E120:E122)</f>
        <v>0</v>
      </c>
      <c r="F119" s="70">
        <f t="shared" ref="F119" si="117">SUM(F120:F122)</f>
        <v>0</v>
      </c>
      <c r="G119" s="70">
        <f t="shared" ref="G119" si="118">SUM(G120:G122)</f>
        <v>0</v>
      </c>
      <c r="H119" s="70">
        <f t="shared" ref="H119" si="119">SUM(H120:H122)</f>
        <v>0</v>
      </c>
      <c r="I119" s="70">
        <f t="shared" ref="I119" si="120">SUM(I120:I122)</f>
        <v>0</v>
      </c>
      <c r="J119" s="70">
        <f t="shared" ref="J119" si="121">SUM(J120:J122)</f>
        <v>0</v>
      </c>
      <c r="K119" s="70">
        <f t="shared" ref="K119:P119" si="122">SUM(K120:K122)</f>
        <v>0</v>
      </c>
      <c r="L119" s="136">
        <f t="shared" si="122"/>
        <v>0</v>
      </c>
      <c r="M119" s="70">
        <f t="shared" si="122"/>
        <v>0</v>
      </c>
      <c r="N119" s="70">
        <f t="shared" si="122"/>
        <v>0</v>
      </c>
      <c r="O119" s="70">
        <f t="shared" si="122"/>
        <v>0</v>
      </c>
      <c r="P119" s="70">
        <f t="shared" si="122"/>
        <v>0</v>
      </c>
      <c r="Q119" s="34">
        <f t="shared" si="63"/>
        <v>0</v>
      </c>
      <c r="AA119" s="34" t="e">
        <f>#REF!-Q119</f>
        <v>#REF!</v>
      </c>
    </row>
    <row r="120" spans="1:27" ht="13.5" customHeight="1" x14ac:dyDescent="0.25">
      <c r="A120" s="137">
        <v>3111</v>
      </c>
      <c r="B120" s="71" t="s">
        <v>41</v>
      </c>
      <c r="C120" s="72">
        <v>0</v>
      </c>
      <c r="D120" s="72"/>
      <c r="E120" s="72"/>
      <c r="F120" s="72"/>
      <c r="G120" s="72"/>
      <c r="H120" s="72"/>
      <c r="I120" s="72"/>
      <c r="J120" s="72"/>
      <c r="K120" s="72"/>
      <c r="L120" s="138"/>
      <c r="M120" s="72"/>
      <c r="N120" s="72"/>
      <c r="O120" s="72"/>
      <c r="P120" s="72"/>
      <c r="Q120" s="34">
        <f t="shared" si="63"/>
        <v>0</v>
      </c>
      <c r="R120" s="84"/>
      <c r="T120" s="89"/>
      <c r="U120" s="90"/>
      <c r="W120" s="87"/>
      <c r="X120" s="88"/>
      <c r="AA120" s="34" t="e">
        <f>#REF!-Q120</f>
        <v>#REF!</v>
      </c>
    </row>
    <row r="121" spans="1:27" ht="13.5" customHeight="1" x14ac:dyDescent="0.25">
      <c r="A121" s="137">
        <v>3113</v>
      </c>
      <c r="B121" s="71" t="s">
        <v>42</v>
      </c>
      <c r="C121" s="72">
        <v>0</v>
      </c>
      <c r="D121" s="72"/>
      <c r="E121" s="72"/>
      <c r="F121" s="72"/>
      <c r="G121" s="72"/>
      <c r="H121" s="72"/>
      <c r="I121" s="72"/>
      <c r="J121" s="72"/>
      <c r="K121" s="72"/>
      <c r="L121" s="138"/>
      <c r="M121" s="72"/>
      <c r="N121" s="72"/>
      <c r="O121" s="72"/>
      <c r="P121" s="72"/>
      <c r="Q121" s="34">
        <f t="shared" si="63"/>
        <v>0</v>
      </c>
      <c r="R121" s="84"/>
      <c r="T121" s="89"/>
      <c r="U121" s="91"/>
      <c r="W121" s="87"/>
      <c r="X121" s="88"/>
      <c r="AA121" s="34" t="e">
        <f>#REF!-Q121</f>
        <v>#REF!</v>
      </c>
    </row>
    <row r="122" spans="1:27" ht="13.5" customHeight="1" x14ac:dyDescent="0.25">
      <c r="A122" s="137">
        <v>3114</v>
      </c>
      <c r="B122" s="71" t="s">
        <v>43</v>
      </c>
      <c r="C122" s="72">
        <v>0</v>
      </c>
      <c r="D122" s="72"/>
      <c r="E122" s="72"/>
      <c r="F122" s="72"/>
      <c r="G122" s="72"/>
      <c r="H122" s="72"/>
      <c r="I122" s="72"/>
      <c r="J122" s="72"/>
      <c r="K122" s="72"/>
      <c r="L122" s="138"/>
      <c r="M122" s="72"/>
      <c r="N122" s="72"/>
      <c r="O122" s="72"/>
      <c r="P122" s="72"/>
      <c r="Q122" s="34">
        <f t="shared" si="63"/>
        <v>0</v>
      </c>
      <c r="R122" s="84"/>
      <c r="T122" s="89"/>
      <c r="U122" s="90"/>
      <c r="V122" s="87"/>
      <c r="W122" s="87"/>
      <c r="X122" s="88"/>
      <c r="AA122" s="34" t="e">
        <f>#REF!-Q122</f>
        <v>#REF!</v>
      </c>
    </row>
    <row r="123" spans="1:27" s="19" customFormat="1" ht="13.5" customHeight="1" x14ac:dyDescent="0.25">
      <c r="A123" s="135">
        <v>312</v>
      </c>
      <c r="B123" s="69" t="s">
        <v>25</v>
      </c>
      <c r="C123" s="70">
        <f t="shared" ref="C123" si="123">SUM(C124:C124)</f>
        <v>0</v>
      </c>
      <c r="D123" s="70">
        <f>D124</f>
        <v>0</v>
      </c>
      <c r="E123" s="70">
        <f>SUM(E124:E124)</f>
        <v>0</v>
      </c>
      <c r="F123" s="70">
        <f t="shared" ref="F123" si="124">SUM(F124:F124)</f>
        <v>0</v>
      </c>
      <c r="G123" s="70">
        <f t="shared" ref="G123" si="125">SUM(G124:G124)</f>
        <v>0</v>
      </c>
      <c r="H123" s="70">
        <f t="shared" ref="H123" si="126">SUM(H124:H124)</f>
        <v>0</v>
      </c>
      <c r="I123" s="70">
        <f t="shared" ref="I123" si="127">SUM(I124:I124)</f>
        <v>0</v>
      </c>
      <c r="J123" s="70">
        <f t="shared" ref="J123" si="128">SUM(J124:J124)</f>
        <v>0</v>
      </c>
      <c r="K123" s="70">
        <f t="shared" ref="K123:P123" si="129">SUM(K124:K124)</f>
        <v>0</v>
      </c>
      <c r="L123" s="136">
        <f t="shared" si="129"/>
        <v>0</v>
      </c>
      <c r="M123" s="70">
        <f t="shared" si="129"/>
        <v>0</v>
      </c>
      <c r="N123" s="70">
        <f t="shared" si="129"/>
        <v>0</v>
      </c>
      <c r="O123" s="70">
        <f t="shared" si="129"/>
        <v>0</v>
      </c>
      <c r="P123" s="70">
        <f t="shared" si="129"/>
        <v>0</v>
      </c>
      <c r="Q123" s="34">
        <f t="shared" si="63"/>
        <v>0</v>
      </c>
      <c r="R123" s="85"/>
      <c r="T123" s="89"/>
      <c r="U123" s="91"/>
      <c r="W123" s="34"/>
      <c r="X123" s="88"/>
      <c r="AA123" s="34" t="e">
        <f>#REF!-Q123</f>
        <v>#REF!</v>
      </c>
    </row>
    <row r="124" spans="1:27" ht="13.5" customHeight="1" x14ac:dyDescent="0.2">
      <c r="A124" s="137">
        <v>3121</v>
      </c>
      <c r="B124" s="71" t="s">
        <v>25</v>
      </c>
      <c r="C124" s="72">
        <v>0</v>
      </c>
      <c r="D124" s="72"/>
      <c r="E124" s="72"/>
      <c r="F124" s="72"/>
      <c r="G124" s="72"/>
      <c r="H124" s="72"/>
      <c r="I124" s="72"/>
      <c r="J124" s="72"/>
      <c r="K124" s="72"/>
      <c r="L124" s="138"/>
      <c r="M124" s="72"/>
      <c r="N124" s="72"/>
      <c r="O124" s="72"/>
      <c r="P124" s="72"/>
      <c r="Q124" s="34">
        <f t="shared" si="63"/>
        <v>0</v>
      </c>
      <c r="AA124" s="34" t="e">
        <f>#REF!-Q124</f>
        <v>#REF!</v>
      </c>
    </row>
    <row r="125" spans="1:27" s="19" customFormat="1" ht="13.5" customHeight="1" x14ac:dyDescent="0.2">
      <c r="A125" s="135">
        <v>313</v>
      </c>
      <c r="B125" s="69" t="s">
        <v>26</v>
      </c>
      <c r="C125" s="70">
        <f t="shared" ref="C125" si="130">SUM(C126:C127)</f>
        <v>0</v>
      </c>
      <c r="D125" s="70">
        <f>D126+D127</f>
        <v>0</v>
      </c>
      <c r="E125" s="70">
        <f>SUM(E126:E127)</f>
        <v>0</v>
      </c>
      <c r="F125" s="70">
        <f t="shared" ref="F125" si="131">SUM(F126:F127)</f>
        <v>0</v>
      </c>
      <c r="G125" s="70">
        <f t="shared" ref="G125" si="132">SUM(G126:G127)</f>
        <v>0</v>
      </c>
      <c r="H125" s="70">
        <f t="shared" ref="H125" si="133">SUM(H126:H127)</f>
        <v>0</v>
      </c>
      <c r="I125" s="70">
        <f t="shared" ref="I125" si="134">SUM(I126:I127)</f>
        <v>0</v>
      </c>
      <c r="J125" s="70">
        <f t="shared" ref="J125" si="135">SUM(J126:J127)</f>
        <v>0</v>
      </c>
      <c r="K125" s="70">
        <f t="shared" ref="K125:P125" si="136">SUM(K126:K127)</f>
        <v>0</v>
      </c>
      <c r="L125" s="136">
        <f t="shared" si="136"/>
        <v>0</v>
      </c>
      <c r="M125" s="70">
        <f t="shared" si="136"/>
        <v>0</v>
      </c>
      <c r="N125" s="70">
        <f t="shared" si="136"/>
        <v>0</v>
      </c>
      <c r="O125" s="70">
        <f t="shared" si="136"/>
        <v>0</v>
      </c>
      <c r="P125" s="70">
        <f t="shared" si="136"/>
        <v>0</v>
      </c>
      <c r="Q125" s="34">
        <f t="shared" si="63"/>
        <v>0</v>
      </c>
      <c r="AA125" s="34" t="e">
        <f>#REF!-Q125</f>
        <v>#REF!</v>
      </c>
    </row>
    <row r="126" spans="1:27" ht="13.5" customHeight="1" x14ac:dyDescent="0.2">
      <c r="A126" s="137">
        <v>3132</v>
      </c>
      <c r="B126" s="71" t="s">
        <v>68</v>
      </c>
      <c r="C126" s="72">
        <v>0</v>
      </c>
      <c r="D126" s="72"/>
      <c r="E126" s="72"/>
      <c r="F126" s="72"/>
      <c r="G126" s="72"/>
      <c r="H126" s="72"/>
      <c r="I126" s="72"/>
      <c r="J126" s="72"/>
      <c r="K126" s="72"/>
      <c r="L126" s="138"/>
      <c r="M126" s="72"/>
      <c r="N126" s="72"/>
      <c r="O126" s="72"/>
      <c r="P126" s="72"/>
      <c r="Q126" s="34">
        <f t="shared" si="63"/>
        <v>0</v>
      </c>
      <c r="AA126" s="34" t="e">
        <f>#REF!-Q126</f>
        <v>#REF!</v>
      </c>
    </row>
    <row r="127" spans="1:27" ht="13.5" customHeight="1" x14ac:dyDescent="0.2">
      <c r="A127" s="137">
        <v>3133</v>
      </c>
      <c r="B127" s="71" t="s">
        <v>69</v>
      </c>
      <c r="C127" s="72">
        <v>0</v>
      </c>
      <c r="D127" s="72"/>
      <c r="E127" s="72"/>
      <c r="F127" s="72"/>
      <c r="G127" s="72"/>
      <c r="H127" s="72"/>
      <c r="I127" s="72"/>
      <c r="J127" s="72"/>
      <c r="K127" s="72"/>
      <c r="L127" s="138"/>
      <c r="M127" s="72"/>
      <c r="N127" s="72"/>
      <c r="O127" s="72"/>
      <c r="P127" s="72"/>
      <c r="Q127" s="34">
        <f t="shared" si="63"/>
        <v>0</v>
      </c>
      <c r="T127" s="84"/>
      <c r="AA127" s="34" t="e">
        <f>#REF!-Q127</f>
        <v>#REF!</v>
      </c>
    </row>
    <row r="128" spans="1:27" ht="13.5" customHeight="1" x14ac:dyDescent="0.2">
      <c r="A128" s="133">
        <v>32</v>
      </c>
      <c r="B128" s="67" t="s">
        <v>27</v>
      </c>
      <c r="C128" s="68">
        <f>C129+C134</f>
        <v>0</v>
      </c>
      <c r="D128" s="68"/>
      <c r="E128" s="68">
        <f>E129+E134</f>
        <v>0</v>
      </c>
      <c r="F128" s="68">
        <f t="shared" ref="F128" si="137">F129</f>
        <v>0</v>
      </c>
      <c r="G128" s="68">
        <f t="shared" ref="G128" si="138">G129</f>
        <v>0</v>
      </c>
      <c r="H128" s="68">
        <f t="shared" ref="H128" si="139">H129</f>
        <v>0</v>
      </c>
      <c r="I128" s="68">
        <f t="shared" ref="I128" si="140">I129</f>
        <v>0</v>
      </c>
      <c r="J128" s="68">
        <f t="shared" ref="J128" si="141">J129</f>
        <v>0</v>
      </c>
      <c r="K128" s="68">
        <f t="shared" ref="K128" si="142">K129</f>
        <v>0</v>
      </c>
      <c r="L128" s="134">
        <f t="shared" ref="L128" si="143">L129</f>
        <v>0</v>
      </c>
      <c r="M128" s="68">
        <f t="shared" ref="M128" si="144">M129</f>
        <v>0</v>
      </c>
      <c r="N128" s="68">
        <f t="shared" ref="N128" si="145">N129</f>
        <v>0</v>
      </c>
      <c r="O128" s="68">
        <f>C128</f>
        <v>0</v>
      </c>
      <c r="P128" s="68">
        <f>O128</f>
        <v>0</v>
      </c>
      <c r="Q128" s="34">
        <f t="shared" si="63"/>
        <v>0</v>
      </c>
      <c r="AA128" s="34" t="e">
        <f>#REF!-Q128</f>
        <v>#REF!</v>
      </c>
    </row>
    <row r="129" spans="1:27" s="19" customFormat="1" ht="13.5" customHeight="1" x14ac:dyDescent="0.2">
      <c r="A129" s="135">
        <v>321</v>
      </c>
      <c r="B129" s="69" t="s">
        <v>28</v>
      </c>
      <c r="C129" s="70">
        <f>SUM(C131:C131)</f>
        <v>0</v>
      </c>
      <c r="D129" s="70">
        <f>D130+D131</f>
        <v>0</v>
      </c>
      <c r="E129" s="70">
        <f>SUM(E131:E131)</f>
        <v>0</v>
      </c>
      <c r="F129" s="70">
        <f t="shared" ref="F129" si="146">SUM(F131:F131)</f>
        <v>0</v>
      </c>
      <c r="G129" s="70">
        <f t="shared" ref="G129" si="147">SUM(G131:G131)</f>
        <v>0</v>
      </c>
      <c r="H129" s="70">
        <f t="shared" ref="H129" si="148">SUM(H131:H131)</f>
        <v>0</v>
      </c>
      <c r="I129" s="70">
        <f t="shared" ref="I129" si="149">SUM(I131:I131)</f>
        <v>0</v>
      </c>
      <c r="J129" s="70">
        <f t="shared" ref="J129" si="150">SUM(J131:J131)</f>
        <v>0</v>
      </c>
      <c r="K129" s="70">
        <f t="shared" ref="K129" si="151">SUM(K131:K131)</f>
        <v>0</v>
      </c>
      <c r="L129" s="136">
        <f t="shared" ref="L129" si="152">SUM(L131:L131)</f>
        <v>0</v>
      </c>
      <c r="M129" s="70">
        <f t="shared" ref="M129" si="153">SUM(M131:M131)</f>
        <v>0</v>
      </c>
      <c r="N129" s="70">
        <f t="shared" ref="N129:P129" si="154">SUM(N131:N131)</f>
        <v>0</v>
      </c>
      <c r="O129" s="70">
        <f t="shared" si="154"/>
        <v>0</v>
      </c>
      <c r="P129" s="70">
        <f t="shared" si="154"/>
        <v>0</v>
      </c>
      <c r="Q129" s="34">
        <f t="shared" si="63"/>
        <v>0</v>
      </c>
      <c r="AA129" s="34" t="e">
        <f>#REF!-Q129</f>
        <v>#REF!</v>
      </c>
    </row>
    <row r="130" spans="1:27" ht="13.5" customHeight="1" x14ac:dyDescent="0.2">
      <c r="A130" s="137">
        <v>3211</v>
      </c>
      <c r="B130" s="71" t="s">
        <v>45</v>
      </c>
      <c r="C130" s="72">
        <v>0</v>
      </c>
      <c r="D130" s="72"/>
      <c r="E130" s="72"/>
      <c r="F130" s="72"/>
      <c r="G130" s="72"/>
      <c r="H130" s="72"/>
      <c r="I130" s="72"/>
      <c r="J130" s="72"/>
      <c r="K130" s="72"/>
      <c r="L130" s="138"/>
      <c r="M130" s="72"/>
      <c r="N130" s="72"/>
      <c r="O130" s="72"/>
      <c r="P130" s="72"/>
      <c r="Q130" s="34">
        <f t="shared" ref="Q130" si="155">SUM(D130:L130)</f>
        <v>0</v>
      </c>
      <c r="AA130" s="34" t="e">
        <f>#REF!-Q130</f>
        <v>#REF!</v>
      </c>
    </row>
    <row r="131" spans="1:27" ht="13.5" customHeight="1" x14ac:dyDescent="0.2">
      <c r="A131" s="137">
        <v>3212</v>
      </c>
      <c r="B131" s="71" t="s">
        <v>46</v>
      </c>
      <c r="C131" s="72">
        <v>0</v>
      </c>
      <c r="D131" s="72"/>
      <c r="E131" s="72"/>
      <c r="F131" s="72"/>
      <c r="G131" s="72"/>
      <c r="H131" s="72"/>
      <c r="I131" s="72"/>
      <c r="J131" s="72"/>
      <c r="K131" s="72"/>
      <c r="L131" s="138"/>
      <c r="M131" s="72"/>
      <c r="N131" s="72"/>
      <c r="O131" s="72"/>
      <c r="P131" s="72"/>
      <c r="Q131" s="34">
        <f t="shared" si="63"/>
        <v>0</v>
      </c>
      <c r="AA131" s="34" t="e">
        <f>#REF!-Q131</f>
        <v>#REF!</v>
      </c>
    </row>
    <row r="132" spans="1:27" s="19" customFormat="1" ht="13.5" hidden="1" customHeight="1" x14ac:dyDescent="0.2">
      <c r="A132" s="131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132"/>
      <c r="M132" s="66"/>
      <c r="N132" s="66"/>
      <c r="O132" s="66"/>
      <c r="P132" s="66"/>
      <c r="Q132" s="34">
        <f t="shared" si="63"/>
        <v>0</v>
      </c>
      <c r="AA132" s="34" t="e">
        <f>#REF!-Q132</f>
        <v>#REF!</v>
      </c>
    </row>
    <row r="133" spans="1:27" s="19" customFormat="1" ht="13.5" hidden="1" customHeight="1" x14ac:dyDescent="0.2">
      <c r="A133" s="133"/>
      <c r="B133" s="67"/>
      <c r="C133" s="68">
        <f t="shared" ref="C133:E134" si="156">SUM(C134:C134)</f>
        <v>0</v>
      </c>
      <c r="D133" s="68"/>
      <c r="E133" s="68">
        <f t="shared" si="156"/>
        <v>0</v>
      </c>
      <c r="F133" s="68">
        <f t="shared" ref="F133:K133" si="157">SUM(F134:F134)</f>
        <v>0</v>
      </c>
      <c r="G133" s="68">
        <f t="shared" si="157"/>
        <v>0</v>
      </c>
      <c r="H133" s="68">
        <f t="shared" si="157"/>
        <v>0</v>
      </c>
      <c r="I133" s="68">
        <f t="shared" si="157"/>
        <v>0</v>
      </c>
      <c r="J133" s="68">
        <f t="shared" si="157"/>
        <v>0</v>
      </c>
      <c r="K133" s="68">
        <f t="shared" si="157"/>
        <v>0</v>
      </c>
      <c r="L133" s="134"/>
      <c r="M133" s="68"/>
      <c r="N133" s="68"/>
      <c r="O133" s="68">
        <f>C133</f>
        <v>0</v>
      </c>
      <c r="P133" s="68">
        <f>C133</f>
        <v>0</v>
      </c>
      <c r="Q133" s="34">
        <f t="shared" si="63"/>
        <v>0</v>
      </c>
      <c r="AA133" s="34" t="e">
        <f>#REF!-Q133</f>
        <v>#REF!</v>
      </c>
    </row>
    <row r="134" spans="1:27" s="19" customFormat="1" ht="13.5" customHeight="1" x14ac:dyDescent="0.2">
      <c r="A134" s="135">
        <v>324</v>
      </c>
      <c r="B134" s="69" t="s">
        <v>120</v>
      </c>
      <c r="C134" s="70">
        <f t="shared" si="156"/>
        <v>0</v>
      </c>
      <c r="D134" s="70">
        <v>0</v>
      </c>
      <c r="E134" s="70">
        <f t="shared" si="156"/>
        <v>0</v>
      </c>
      <c r="F134" s="70"/>
      <c r="G134" s="70"/>
      <c r="H134" s="70"/>
      <c r="I134" s="70"/>
      <c r="J134" s="70"/>
      <c r="K134" s="70"/>
      <c r="L134" s="136"/>
      <c r="M134" s="70"/>
      <c r="N134" s="70"/>
      <c r="O134" s="70"/>
      <c r="P134" s="70"/>
      <c r="Q134" s="34">
        <f t="shared" si="63"/>
        <v>0</v>
      </c>
      <c r="AA134" s="34" t="e">
        <f>#REF!-Q134</f>
        <v>#REF!</v>
      </c>
    </row>
    <row r="135" spans="1:27" ht="13.5" customHeight="1" x14ac:dyDescent="0.2">
      <c r="A135" s="137">
        <v>3241</v>
      </c>
      <c r="B135" s="71" t="s">
        <v>120</v>
      </c>
      <c r="C135" s="72">
        <v>0</v>
      </c>
      <c r="D135" s="72">
        <v>0</v>
      </c>
      <c r="E135" s="72"/>
      <c r="F135" s="72"/>
      <c r="G135" s="72"/>
      <c r="H135" s="72"/>
      <c r="I135" s="72"/>
      <c r="J135" s="72"/>
      <c r="K135" s="72"/>
      <c r="L135" s="138"/>
      <c r="M135" s="72"/>
      <c r="N135" s="72"/>
      <c r="O135" s="72"/>
      <c r="P135" s="72"/>
      <c r="Q135" s="34">
        <f t="shared" si="63"/>
        <v>0</v>
      </c>
      <c r="AA135" s="34" t="e">
        <f>#REF!-Q135</f>
        <v>#REF!</v>
      </c>
    </row>
    <row r="136" spans="1:27" s="19" customFormat="1" hidden="1" x14ac:dyDescent="0.2">
      <c r="A136" s="135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136"/>
      <c r="M136" s="70"/>
      <c r="N136" s="70"/>
      <c r="O136" s="70"/>
      <c r="P136" s="70"/>
      <c r="Q136" s="34">
        <f t="shared" si="63"/>
        <v>0</v>
      </c>
      <c r="AA136" s="34" t="e">
        <f>#REF!-Q136</f>
        <v>#REF!</v>
      </c>
    </row>
    <row r="137" spans="1:27" hidden="1" x14ac:dyDescent="0.2">
      <c r="A137" s="137"/>
      <c r="B137" s="71"/>
      <c r="C137" s="72"/>
      <c r="D137" s="72"/>
      <c r="E137" s="72"/>
      <c r="F137" s="72"/>
      <c r="G137" s="72"/>
      <c r="H137" s="72"/>
      <c r="I137" s="72"/>
      <c r="J137" s="72"/>
      <c r="K137" s="72"/>
      <c r="L137" s="138"/>
      <c r="M137" s="72"/>
      <c r="N137" s="72"/>
      <c r="O137" s="72"/>
      <c r="P137" s="72"/>
      <c r="Q137" s="34">
        <f t="shared" si="63"/>
        <v>0</v>
      </c>
      <c r="AA137" s="34" t="e">
        <f>#REF!-Q137</f>
        <v>#REF!</v>
      </c>
    </row>
    <row r="138" spans="1:27" hidden="1" x14ac:dyDescent="0.2">
      <c r="A138" s="137"/>
      <c r="B138" s="71"/>
      <c r="C138" s="72"/>
      <c r="D138" s="72"/>
      <c r="E138" s="72"/>
      <c r="F138" s="72"/>
      <c r="G138" s="72"/>
      <c r="H138" s="72"/>
      <c r="I138" s="72"/>
      <c r="J138" s="72"/>
      <c r="K138" s="72"/>
      <c r="L138" s="138"/>
      <c r="M138" s="72"/>
      <c r="N138" s="72"/>
      <c r="O138" s="72"/>
      <c r="P138" s="72"/>
      <c r="Q138" s="34">
        <f t="shared" si="63"/>
        <v>0</v>
      </c>
      <c r="AA138" s="34" t="e">
        <f>#REF!-Q138</f>
        <v>#REF!</v>
      </c>
    </row>
    <row r="139" spans="1:27" s="19" customFormat="1" hidden="1" x14ac:dyDescent="0.2">
      <c r="A139" s="135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136"/>
      <c r="M139" s="70"/>
      <c r="N139" s="70"/>
      <c r="O139" s="70"/>
      <c r="P139" s="70"/>
      <c r="Q139" s="34">
        <f t="shared" si="63"/>
        <v>0</v>
      </c>
      <c r="AA139" s="34" t="e">
        <f>#REF!-Q139</f>
        <v>#REF!</v>
      </c>
    </row>
    <row r="140" spans="1:27" hidden="1" x14ac:dyDescent="0.2">
      <c r="A140" s="137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138"/>
      <c r="M140" s="72"/>
      <c r="N140" s="72"/>
      <c r="O140" s="72"/>
      <c r="P140" s="72"/>
      <c r="Q140" s="34">
        <f t="shared" si="63"/>
        <v>0</v>
      </c>
      <c r="AA140" s="34" t="e">
        <f>#REF!-Q140</f>
        <v>#REF!</v>
      </c>
    </row>
    <row r="141" spans="1:27" s="19" customFormat="1" ht="18.75" customHeight="1" x14ac:dyDescent="0.2">
      <c r="A141" s="129" t="s">
        <v>81</v>
      </c>
      <c r="B141" s="63" t="s">
        <v>91</v>
      </c>
      <c r="C141" s="64">
        <f>C142</f>
        <v>0</v>
      </c>
      <c r="D141" s="64">
        <f t="shared" ref="D141:E142" si="158">D142</f>
        <v>0</v>
      </c>
      <c r="E141" s="64">
        <f t="shared" si="158"/>
        <v>0</v>
      </c>
      <c r="F141" s="64">
        <f t="shared" ref="F141:K142" si="159">F142</f>
        <v>0</v>
      </c>
      <c r="G141" s="64">
        <f t="shared" si="159"/>
        <v>0</v>
      </c>
      <c r="H141" s="64">
        <f t="shared" si="159"/>
        <v>0</v>
      </c>
      <c r="I141" s="64">
        <f t="shared" si="159"/>
        <v>0</v>
      </c>
      <c r="J141" s="64">
        <f t="shared" si="159"/>
        <v>0</v>
      </c>
      <c r="K141" s="64">
        <f t="shared" si="159"/>
        <v>0</v>
      </c>
      <c r="L141" s="130">
        <f t="shared" ref="L141:N142" si="160">L142</f>
        <v>0</v>
      </c>
      <c r="M141" s="64">
        <f t="shared" si="160"/>
        <v>0</v>
      </c>
      <c r="N141" s="64">
        <f t="shared" si="160"/>
        <v>0</v>
      </c>
      <c r="O141" s="64">
        <f>C141</f>
        <v>0</v>
      </c>
      <c r="P141" s="64">
        <f>C141</f>
        <v>0</v>
      </c>
      <c r="Q141" s="34">
        <f t="shared" si="63"/>
        <v>0</v>
      </c>
      <c r="AA141" s="100" t="e">
        <f>#REF!-Q141</f>
        <v>#REF!</v>
      </c>
    </row>
    <row r="142" spans="1:27" s="19" customFormat="1" ht="13.5" customHeight="1" x14ac:dyDescent="0.2">
      <c r="A142" s="131">
        <v>3</v>
      </c>
      <c r="B142" s="65" t="s">
        <v>23</v>
      </c>
      <c r="C142" s="66">
        <f>C143</f>
        <v>0</v>
      </c>
      <c r="D142" s="66">
        <f t="shared" si="158"/>
        <v>0</v>
      </c>
      <c r="E142" s="66">
        <f t="shared" si="158"/>
        <v>0</v>
      </c>
      <c r="F142" s="66">
        <f t="shared" si="159"/>
        <v>0</v>
      </c>
      <c r="G142" s="66">
        <f t="shared" si="159"/>
        <v>0</v>
      </c>
      <c r="H142" s="66">
        <f t="shared" si="159"/>
        <v>0</v>
      </c>
      <c r="I142" s="66">
        <f t="shared" si="159"/>
        <v>0</v>
      </c>
      <c r="J142" s="66">
        <f t="shared" si="159"/>
        <v>0</v>
      </c>
      <c r="K142" s="66">
        <f t="shared" si="159"/>
        <v>0</v>
      </c>
      <c r="L142" s="132">
        <f t="shared" si="160"/>
        <v>0</v>
      </c>
      <c r="M142" s="66">
        <f t="shared" si="160"/>
        <v>0</v>
      </c>
      <c r="N142" s="66">
        <f t="shared" si="160"/>
        <v>0</v>
      </c>
      <c r="O142" s="66">
        <f>C142</f>
        <v>0</v>
      </c>
      <c r="P142" s="66">
        <f>C142</f>
        <v>0</v>
      </c>
      <c r="Q142" s="34">
        <f t="shared" ref="Q142:Q204" si="161">SUM(D142:L142)</f>
        <v>0</v>
      </c>
      <c r="AA142" s="100" t="e">
        <f>#REF!-Q142</f>
        <v>#REF!</v>
      </c>
    </row>
    <row r="143" spans="1:27" s="19" customFormat="1" ht="13.5" customHeight="1" x14ac:dyDescent="0.2">
      <c r="A143" s="133">
        <v>32</v>
      </c>
      <c r="B143" s="67" t="s">
        <v>27</v>
      </c>
      <c r="C143" s="68">
        <f>C144+C146+C149</f>
        <v>0</v>
      </c>
      <c r="D143" s="68">
        <f t="shared" ref="D143:N143" si="162">D144+D146+D149</f>
        <v>0</v>
      </c>
      <c r="E143" s="68">
        <f t="shared" ref="E143" si="163">E144+E146+E149</f>
        <v>0</v>
      </c>
      <c r="F143" s="68">
        <f t="shared" si="162"/>
        <v>0</v>
      </c>
      <c r="G143" s="68">
        <f t="shared" si="162"/>
        <v>0</v>
      </c>
      <c r="H143" s="68">
        <f t="shared" si="162"/>
        <v>0</v>
      </c>
      <c r="I143" s="68">
        <f t="shared" si="162"/>
        <v>0</v>
      </c>
      <c r="J143" s="68">
        <f t="shared" si="162"/>
        <v>0</v>
      </c>
      <c r="K143" s="68">
        <f t="shared" si="162"/>
        <v>0</v>
      </c>
      <c r="L143" s="134">
        <f t="shared" si="162"/>
        <v>0</v>
      </c>
      <c r="M143" s="68">
        <f t="shared" si="162"/>
        <v>0</v>
      </c>
      <c r="N143" s="68">
        <f t="shared" si="162"/>
        <v>0</v>
      </c>
      <c r="O143" s="68">
        <f>C143</f>
        <v>0</v>
      </c>
      <c r="P143" s="68">
        <f>C143</f>
        <v>0</v>
      </c>
      <c r="Q143" s="34">
        <f t="shared" si="161"/>
        <v>0</v>
      </c>
      <c r="AA143" s="100" t="e">
        <f>#REF!-Q143</f>
        <v>#REF!</v>
      </c>
    </row>
    <row r="144" spans="1:27" s="19" customFormat="1" ht="13.5" customHeight="1" x14ac:dyDescent="0.2">
      <c r="A144" s="135">
        <v>322</v>
      </c>
      <c r="B144" s="69" t="s">
        <v>29</v>
      </c>
      <c r="C144" s="70">
        <f>SUM(C145:C145)</f>
        <v>0</v>
      </c>
      <c r="D144" s="70">
        <f>SUM(D145:D145)</f>
        <v>0</v>
      </c>
      <c r="E144" s="70">
        <f>SUM(E145:E145)</f>
        <v>0</v>
      </c>
      <c r="F144" s="70">
        <f t="shared" ref="F144:K144" si="164">SUM(F145:F145)</f>
        <v>0</v>
      </c>
      <c r="G144" s="70">
        <f t="shared" si="164"/>
        <v>0</v>
      </c>
      <c r="H144" s="70">
        <f t="shared" si="164"/>
        <v>0</v>
      </c>
      <c r="I144" s="70">
        <f t="shared" si="164"/>
        <v>0</v>
      </c>
      <c r="J144" s="70">
        <f t="shared" si="164"/>
        <v>0</v>
      </c>
      <c r="K144" s="70">
        <f t="shared" si="164"/>
        <v>0</v>
      </c>
      <c r="L144" s="136">
        <f t="shared" ref="L144:P144" si="165">SUM(L145:L145)</f>
        <v>0</v>
      </c>
      <c r="M144" s="70">
        <f t="shared" si="165"/>
        <v>0</v>
      </c>
      <c r="N144" s="70">
        <f t="shared" si="165"/>
        <v>0</v>
      </c>
      <c r="O144" s="70">
        <f t="shared" si="165"/>
        <v>0</v>
      </c>
      <c r="P144" s="70">
        <f t="shared" si="165"/>
        <v>0</v>
      </c>
      <c r="Q144" s="34">
        <f t="shared" si="161"/>
        <v>0</v>
      </c>
      <c r="AA144" s="34" t="e">
        <f>#REF!-Q144</f>
        <v>#REF!</v>
      </c>
    </row>
    <row r="145" spans="1:27" ht="13.5" customHeight="1" x14ac:dyDescent="0.2">
      <c r="A145" s="137">
        <v>3221</v>
      </c>
      <c r="B145" s="71" t="s">
        <v>74</v>
      </c>
      <c r="C145" s="72">
        <v>0</v>
      </c>
      <c r="D145" s="72">
        <v>0</v>
      </c>
      <c r="E145" s="72"/>
      <c r="F145" s="72"/>
      <c r="G145" s="72"/>
      <c r="H145" s="72"/>
      <c r="I145" s="72"/>
      <c r="J145" s="72"/>
      <c r="K145" s="72"/>
      <c r="L145" s="138"/>
      <c r="M145" s="72"/>
      <c r="N145" s="72"/>
      <c r="O145" s="72"/>
      <c r="P145" s="72"/>
      <c r="Q145" s="34">
        <f t="shared" si="161"/>
        <v>0</v>
      </c>
      <c r="AA145" s="34" t="e">
        <f>#REF!-Q145</f>
        <v>#REF!</v>
      </c>
    </row>
    <row r="146" spans="1:27" s="19" customFormat="1" ht="13.5" customHeight="1" x14ac:dyDescent="0.2">
      <c r="A146" s="135">
        <v>329</v>
      </c>
      <c r="B146" s="69" t="s">
        <v>30</v>
      </c>
      <c r="C146" s="70">
        <f>SUM(C147:C148)</f>
        <v>0</v>
      </c>
      <c r="D146" s="70">
        <f>SUM(D147:D148)</f>
        <v>0</v>
      </c>
      <c r="E146" s="70">
        <f>SUM(E147:E148)</f>
        <v>0</v>
      </c>
      <c r="F146" s="70">
        <f t="shared" ref="F146:K146" si="166">SUM(F147:F148)</f>
        <v>0</v>
      </c>
      <c r="G146" s="70">
        <f t="shared" si="166"/>
        <v>0</v>
      </c>
      <c r="H146" s="70">
        <f t="shared" si="166"/>
        <v>0</v>
      </c>
      <c r="I146" s="70">
        <f t="shared" si="166"/>
        <v>0</v>
      </c>
      <c r="J146" s="70">
        <f t="shared" si="166"/>
        <v>0</v>
      </c>
      <c r="K146" s="70">
        <f t="shared" si="166"/>
        <v>0</v>
      </c>
      <c r="L146" s="136">
        <f t="shared" ref="L146:P146" si="167">SUM(L147:L148)</f>
        <v>0</v>
      </c>
      <c r="M146" s="70">
        <f t="shared" si="167"/>
        <v>0</v>
      </c>
      <c r="N146" s="70">
        <f t="shared" si="167"/>
        <v>0</v>
      </c>
      <c r="O146" s="70">
        <f t="shared" si="167"/>
        <v>0</v>
      </c>
      <c r="P146" s="70">
        <f t="shared" si="167"/>
        <v>0</v>
      </c>
      <c r="Q146" s="34">
        <f t="shared" si="161"/>
        <v>0</v>
      </c>
      <c r="AA146" s="34" t="e">
        <f>#REF!-Q146</f>
        <v>#REF!</v>
      </c>
    </row>
    <row r="147" spans="1:27" ht="13.5" customHeight="1" x14ac:dyDescent="0.2">
      <c r="A147" s="137">
        <v>3291</v>
      </c>
      <c r="B147" s="71" t="s">
        <v>53</v>
      </c>
      <c r="C147" s="72">
        <v>0</v>
      </c>
      <c r="D147" s="72">
        <v>0</v>
      </c>
      <c r="E147" s="72"/>
      <c r="F147" s="72"/>
      <c r="G147" s="72"/>
      <c r="H147" s="72"/>
      <c r="I147" s="72"/>
      <c r="J147" s="72"/>
      <c r="K147" s="72"/>
      <c r="L147" s="138"/>
      <c r="M147" s="72"/>
      <c r="N147" s="72"/>
      <c r="O147" s="72"/>
      <c r="P147" s="72"/>
      <c r="Q147" s="34">
        <f t="shared" si="161"/>
        <v>0</v>
      </c>
      <c r="AA147" s="34" t="e">
        <f>#REF!-Q147</f>
        <v>#REF!</v>
      </c>
    </row>
    <row r="148" spans="1:27" ht="13.5" customHeight="1" x14ac:dyDescent="0.2">
      <c r="A148" s="137">
        <v>3299</v>
      </c>
      <c r="B148" s="71" t="s">
        <v>55</v>
      </c>
      <c r="C148" s="72">
        <f>SUM(D148:N148)</f>
        <v>0</v>
      </c>
      <c r="D148" s="72"/>
      <c r="E148" s="72"/>
      <c r="F148" s="72"/>
      <c r="G148" s="72"/>
      <c r="H148" s="72"/>
      <c r="I148" s="72"/>
      <c r="J148" s="72"/>
      <c r="K148" s="72"/>
      <c r="L148" s="138"/>
      <c r="M148" s="72"/>
      <c r="N148" s="72"/>
      <c r="O148" s="72"/>
      <c r="P148" s="72"/>
      <c r="Q148" s="34">
        <f t="shared" si="161"/>
        <v>0</v>
      </c>
      <c r="AA148" s="34" t="e">
        <f>#REF!-Q148</f>
        <v>#REF!</v>
      </c>
    </row>
    <row r="149" spans="1:27" s="19" customFormat="1" ht="13.5" customHeight="1" x14ac:dyDescent="0.2">
      <c r="A149" s="135">
        <v>329</v>
      </c>
      <c r="B149" s="69" t="s">
        <v>31</v>
      </c>
      <c r="C149" s="70">
        <f>SUM(C150:C152)</f>
        <v>0</v>
      </c>
      <c r="D149" s="70">
        <f>SUM(D150:D152)</f>
        <v>0</v>
      </c>
      <c r="E149" s="70">
        <f>SUM(E150:E152)</f>
        <v>0</v>
      </c>
      <c r="F149" s="70">
        <f t="shared" ref="F149:J149" si="168">SUM(F150:F152)</f>
        <v>0</v>
      </c>
      <c r="G149" s="70">
        <f t="shared" si="168"/>
        <v>0</v>
      </c>
      <c r="H149" s="70">
        <f t="shared" si="168"/>
        <v>0</v>
      </c>
      <c r="I149" s="70">
        <f t="shared" si="168"/>
        <v>0</v>
      </c>
      <c r="J149" s="70">
        <f t="shared" si="168"/>
        <v>0</v>
      </c>
      <c r="K149" s="70">
        <f t="shared" ref="K149" si="169">SUM(K152:K152)</f>
        <v>0</v>
      </c>
      <c r="L149" s="136">
        <f t="shared" ref="L149:P149" si="170">SUM(L152:L152)</f>
        <v>0</v>
      </c>
      <c r="M149" s="70">
        <f t="shared" si="170"/>
        <v>0</v>
      </c>
      <c r="N149" s="70">
        <f t="shared" si="170"/>
        <v>0</v>
      </c>
      <c r="O149" s="70">
        <f t="shared" si="170"/>
        <v>0</v>
      </c>
      <c r="P149" s="70">
        <f t="shared" si="170"/>
        <v>0</v>
      </c>
      <c r="Q149" s="34">
        <f t="shared" si="161"/>
        <v>0</v>
      </c>
      <c r="AA149" s="100" t="e">
        <f>#REF!-Q149</f>
        <v>#REF!</v>
      </c>
    </row>
    <row r="150" spans="1:27" ht="13.5" customHeight="1" x14ac:dyDescent="0.2">
      <c r="A150" s="137">
        <v>3291</v>
      </c>
      <c r="B150" s="71" t="s">
        <v>118</v>
      </c>
      <c r="C150" s="72">
        <v>0</v>
      </c>
      <c r="D150" s="72">
        <v>0</v>
      </c>
      <c r="E150" s="72"/>
      <c r="F150" s="72"/>
      <c r="G150" s="72"/>
      <c r="H150" s="72"/>
      <c r="I150" s="72"/>
      <c r="J150" s="72"/>
      <c r="K150" s="72"/>
      <c r="L150" s="138"/>
      <c r="M150" s="72"/>
      <c r="N150" s="72"/>
      <c r="O150" s="72"/>
      <c r="P150" s="72"/>
      <c r="Q150" s="34">
        <f t="shared" si="161"/>
        <v>0</v>
      </c>
      <c r="AA150" s="34" t="e">
        <f>#REF!-Q150</f>
        <v>#REF!</v>
      </c>
    </row>
    <row r="151" spans="1:27" ht="13.5" customHeight="1" x14ac:dyDescent="0.2">
      <c r="A151" s="137">
        <v>3239</v>
      </c>
      <c r="B151" s="71" t="s">
        <v>55</v>
      </c>
      <c r="C151" s="72">
        <v>0</v>
      </c>
      <c r="D151" s="72"/>
      <c r="E151" s="72"/>
      <c r="F151" s="72"/>
      <c r="G151" s="72"/>
      <c r="H151" s="72"/>
      <c r="I151" s="72"/>
      <c r="J151" s="72"/>
      <c r="K151" s="72"/>
      <c r="L151" s="138"/>
      <c r="M151" s="72"/>
      <c r="N151" s="72"/>
      <c r="O151" s="72"/>
      <c r="P151" s="72"/>
      <c r="Q151" s="34">
        <f t="shared" ref="Q151" si="171">SUM(D151:L151)</f>
        <v>0</v>
      </c>
      <c r="AA151" s="34" t="e">
        <f>#REF!-Q151</f>
        <v>#REF!</v>
      </c>
    </row>
    <row r="152" spans="1:27" ht="13.5" customHeight="1" x14ac:dyDescent="0.2">
      <c r="A152" s="137">
        <v>3299</v>
      </c>
      <c r="B152" s="71" t="s">
        <v>31</v>
      </c>
      <c r="C152" s="72">
        <v>0</v>
      </c>
      <c r="D152" s="99"/>
      <c r="E152" s="72"/>
      <c r="F152" s="72"/>
      <c r="G152" s="72"/>
      <c r="H152" s="72"/>
      <c r="I152" s="72"/>
      <c r="J152" s="72"/>
      <c r="K152" s="72"/>
      <c r="L152" s="138"/>
      <c r="M152" s="72"/>
      <c r="N152" s="72"/>
      <c r="O152" s="72"/>
      <c r="P152" s="72"/>
      <c r="Q152" s="34">
        <f t="shared" si="161"/>
        <v>0</v>
      </c>
      <c r="AA152" s="100" t="e">
        <f>#REF!-Q152</f>
        <v>#REF!</v>
      </c>
    </row>
    <row r="153" spans="1:27" s="19" customFormat="1" ht="18.75" customHeight="1" x14ac:dyDescent="0.2">
      <c r="A153" s="129" t="s">
        <v>144</v>
      </c>
      <c r="B153" s="62" t="s">
        <v>117</v>
      </c>
      <c r="C153" s="64">
        <f>C154</f>
        <v>4000</v>
      </c>
      <c r="D153" s="64">
        <f>D154</f>
        <v>0</v>
      </c>
      <c r="E153" s="64">
        <f>E154</f>
        <v>0</v>
      </c>
      <c r="F153" s="64">
        <f t="shared" ref="F153:K153" si="172">F154</f>
        <v>0</v>
      </c>
      <c r="G153" s="64">
        <f t="shared" si="172"/>
        <v>0</v>
      </c>
      <c r="H153" s="64">
        <f t="shared" si="172"/>
        <v>0</v>
      </c>
      <c r="I153" s="64">
        <v>4000</v>
      </c>
      <c r="J153" s="64">
        <f t="shared" si="172"/>
        <v>0</v>
      </c>
      <c r="K153" s="64">
        <f t="shared" si="172"/>
        <v>0</v>
      </c>
      <c r="L153" s="130">
        <f t="shared" ref="C153:N154" si="173">L154</f>
        <v>0</v>
      </c>
      <c r="M153" s="64">
        <f t="shared" si="173"/>
        <v>0</v>
      </c>
      <c r="N153" s="64">
        <f t="shared" si="173"/>
        <v>0</v>
      </c>
      <c r="O153" s="64">
        <f>C153</f>
        <v>4000</v>
      </c>
      <c r="P153" s="64">
        <f>C153</f>
        <v>4000</v>
      </c>
      <c r="Q153" s="34">
        <f t="shared" si="161"/>
        <v>4000</v>
      </c>
      <c r="AA153" s="34" t="e">
        <f>#REF!-Q153</f>
        <v>#REF!</v>
      </c>
    </row>
    <row r="154" spans="1:27" s="19" customFormat="1" ht="13.5" customHeight="1" x14ac:dyDescent="0.2">
      <c r="A154" s="131">
        <v>3</v>
      </c>
      <c r="B154" s="65" t="s">
        <v>23</v>
      </c>
      <c r="C154" s="66">
        <f t="shared" si="173"/>
        <v>4000</v>
      </c>
      <c r="D154" s="66">
        <f>D155</f>
        <v>0</v>
      </c>
      <c r="E154" s="66">
        <f t="shared" si="173"/>
        <v>0</v>
      </c>
      <c r="F154" s="66">
        <f t="shared" si="173"/>
        <v>0</v>
      </c>
      <c r="G154" s="66">
        <f t="shared" si="173"/>
        <v>0</v>
      </c>
      <c r="H154" s="66">
        <f t="shared" si="173"/>
        <v>0</v>
      </c>
      <c r="I154" s="66">
        <f t="shared" si="173"/>
        <v>4000</v>
      </c>
      <c r="J154" s="66">
        <f t="shared" si="173"/>
        <v>0</v>
      </c>
      <c r="K154" s="66">
        <f t="shared" si="173"/>
        <v>0</v>
      </c>
      <c r="L154" s="132">
        <f t="shared" si="173"/>
        <v>0</v>
      </c>
      <c r="M154" s="66">
        <f t="shared" si="173"/>
        <v>0</v>
      </c>
      <c r="N154" s="66">
        <f t="shared" si="173"/>
        <v>0</v>
      </c>
      <c r="O154" s="66">
        <f>C154</f>
        <v>4000</v>
      </c>
      <c r="P154" s="66">
        <f>C154</f>
        <v>4000</v>
      </c>
      <c r="Q154" s="34">
        <f t="shared" si="161"/>
        <v>4000</v>
      </c>
      <c r="AA154" s="34" t="e">
        <f>#REF!-Q154</f>
        <v>#REF!</v>
      </c>
    </row>
    <row r="155" spans="1:27" s="19" customFormat="1" ht="13.5" customHeight="1" x14ac:dyDescent="0.2">
      <c r="A155" s="133">
        <v>32</v>
      </c>
      <c r="B155" s="67" t="s">
        <v>27</v>
      </c>
      <c r="C155" s="68">
        <f>C156+C158+C161</f>
        <v>4000</v>
      </c>
      <c r="D155" s="68"/>
      <c r="E155" s="68">
        <f>E156+E158+E161</f>
        <v>0</v>
      </c>
      <c r="F155" s="68">
        <f t="shared" ref="F155:K155" si="174">F156+F158+F161</f>
        <v>0</v>
      </c>
      <c r="G155" s="68">
        <f t="shared" si="174"/>
        <v>0</v>
      </c>
      <c r="H155" s="68">
        <f t="shared" si="174"/>
        <v>0</v>
      </c>
      <c r="I155" s="68">
        <f t="shared" si="174"/>
        <v>4000</v>
      </c>
      <c r="J155" s="68">
        <f t="shared" si="174"/>
        <v>0</v>
      </c>
      <c r="K155" s="68">
        <f t="shared" si="174"/>
        <v>0</v>
      </c>
      <c r="L155" s="134">
        <f t="shared" ref="L155:N155" si="175">L156+L158+L161</f>
        <v>0</v>
      </c>
      <c r="M155" s="68">
        <f t="shared" si="175"/>
        <v>0</v>
      </c>
      <c r="N155" s="68">
        <f t="shared" si="175"/>
        <v>0</v>
      </c>
      <c r="O155" s="68">
        <f>C155</f>
        <v>4000</v>
      </c>
      <c r="P155" s="68">
        <f>C155</f>
        <v>4000</v>
      </c>
      <c r="Q155" s="34">
        <f t="shared" si="161"/>
        <v>4000</v>
      </c>
      <c r="AA155" s="34" t="e">
        <f>#REF!-Q155</f>
        <v>#REF!</v>
      </c>
    </row>
    <row r="156" spans="1:27" s="19" customFormat="1" ht="13.5" customHeight="1" x14ac:dyDescent="0.2">
      <c r="A156" s="135">
        <v>321</v>
      </c>
      <c r="B156" s="69" t="s">
        <v>28</v>
      </c>
      <c r="C156" s="70">
        <f>SUM(C157:C157)</f>
        <v>1000</v>
      </c>
      <c r="D156" s="70">
        <v>0</v>
      </c>
      <c r="E156" s="70">
        <f>SUM(E157:E157)</f>
        <v>0</v>
      </c>
      <c r="F156" s="70">
        <f t="shared" ref="F156:K156" si="176">SUM(F157:F157)</f>
        <v>0</v>
      </c>
      <c r="G156" s="70">
        <f t="shared" si="176"/>
        <v>0</v>
      </c>
      <c r="H156" s="70">
        <f t="shared" si="176"/>
        <v>0</v>
      </c>
      <c r="I156" s="70">
        <f t="shared" si="176"/>
        <v>1000</v>
      </c>
      <c r="J156" s="70">
        <f t="shared" si="176"/>
        <v>0</v>
      </c>
      <c r="K156" s="70">
        <f t="shared" si="176"/>
        <v>0</v>
      </c>
      <c r="L156" s="136">
        <f t="shared" ref="L156:P156" si="177">SUM(L157:L157)</f>
        <v>0</v>
      </c>
      <c r="M156" s="70">
        <f t="shared" si="177"/>
        <v>0</v>
      </c>
      <c r="N156" s="70">
        <f t="shared" si="177"/>
        <v>0</v>
      </c>
      <c r="O156" s="70">
        <f t="shared" si="177"/>
        <v>0</v>
      </c>
      <c r="P156" s="70">
        <f t="shared" si="177"/>
        <v>0</v>
      </c>
      <c r="Q156" s="34">
        <f t="shared" si="161"/>
        <v>1000</v>
      </c>
      <c r="AA156" s="34" t="e">
        <f>#REF!-Q156</f>
        <v>#REF!</v>
      </c>
    </row>
    <row r="157" spans="1:27" ht="13.5" customHeight="1" x14ac:dyDescent="0.2">
      <c r="A157" s="137">
        <v>3211</v>
      </c>
      <c r="B157" s="71" t="s">
        <v>45</v>
      </c>
      <c r="C157" s="72">
        <v>1000</v>
      </c>
      <c r="D157" s="72"/>
      <c r="E157" s="72"/>
      <c r="F157" s="72"/>
      <c r="G157" s="72"/>
      <c r="H157" s="72"/>
      <c r="I157" s="72">
        <v>1000</v>
      </c>
      <c r="J157" s="72"/>
      <c r="K157" s="72"/>
      <c r="L157" s="138"/>
      <c r="M157" s="72"/>
      <c r="N157" s="72"/>
      <c r="O157" s="72"/>
      <c r="P157" s="72"/>
      <c r="Q157" s="34">
        <f t="shared" si="161"/>
        <v>1000</v>
      </c>
      <c r="AA157" s="34" t="e">
        <f>#REF!-Q157</f>
        <v>#REF!</v>
      </c>
    </row>
    <row r="158" spans="1:27" s="19" customFormat="1" ht="13.5" customHeight="1" x14ac:dyDescent="0.2">
      <c r="A158" s="135">
        <v>323</v>
      </c>
      <c r="B158" s="69" t="s">
        <v>30</v>
      </c>
      <c r="C158" s="70">
        <f>SUM(C159:C160)</f>
        <v>2000</v>
      </c>
      <c r="D158" s="70">
        <v>0</v>
      </c>
      <c r="E158" s="70">
        <f>SUM(E159:E160)</f>
        <v>0</v>
      </c>
      <c r="F158" s="70">
        <f t="shared" ref="F158:K158" si="178">SUM(F159:F160)</f>
        <v>0</v>
      </c>
      <c r="G158" s="70">
        <f t="shared" si="178"/>
        <v>0</v>
      </c>
      <c r="H158" s="70">
        <f t="shared" si="178"/>
        <v>0</v>
      </c>
      <c r="I158" s="70">
        <f t="shared" si="178"/>
        <v>2000</v>
      </c>
      <c r="J158" s="70">
        <f t="shared" si="178"/>
        <v>0</v>
      </c>
      <c r="K158" s="70">
        <f t="shared" si="178"/>
        <v>0</v>
      </c>
      <c r="L158" s="136">
        <f t="shared" ref="L158:P158" si="179">SUM(L159:L160)</f>
        <v>0</v>
      </c>
      <c r="M158" s="70">
        <f t="shared" si="179"/>
        <v>0</v>
      </c>
      <c r="N158" s="70">
        <f t="shared" si="179"/>
        <v>0</v>
      </c>
      <c r="O158" s="70">
        <f t="shared" si="179"/>
        <v>0</v>
      </c>
      <c r="P158" s="70">
        <f t="shared" si="179"/>
        <v>0</v>
      </c>
      <c r="Q158" s="34">
        <f t="shared" si="161"/>
        <v>2000</v>
      </c>
      <c r="AA158" s="34" t="e">
        <f>#REF!-Q158</f>
        <v>#REF!</v>
      </c>
    </row>
    <row r="159" spans="1:27" ht="13.5" customHeight="1" x14ac:dyDescent="0.2">
      <c r="A159" s="137">
        <v>3237</v>
      </c>
      <c r="B159" s="71" t="s">
        <v>53</v>
      </c>
      <c r="C159" s="72">
        <v>1000</v>
      </c>
      <c r="D159" s="72"/>
      <c r="E159" s="72"/>
      <c r="F159" s="72"/>
      <c r="G159" s="72"/>
      <c r="H159" s="72"/>
      <c r="I159" s="72">
        <v>1000</v>
      </c>
      <c r="J159" s="72"/>
      <c r="K159" s="72"/>
      <c r="L159" s="138"/>
      <c r="M159" s="72"/>
      <c r="N159" s="72"/>
      <c r="O159" s="72"/>
      <c r="P159" s="72"/>
      <c r="Q159" s="34">
        <f t="shared" si="161"/>
        <v>1000</v>
      </c>
      <c r="AA159" s="34" t="e">
        <f>#REF!-Q159</f>
        <v>#REF!</v>
      </c>
    </row>
    <row r="160" spans="1:27" ht="13.5" customHeight="1" x14ac:dyDescent="0.2">
      <c r="A160" s="137">
        <v>3239</v>
      </c>
      <c r="B160" s="71" t="s">
        <v>55</v>
      </c>
      <c r="C160" s="72">
        <v>1000</v>
      </c>
      <c r="D160" s="72"/>
      <c r="E160" s="72"/>
      <c r="F160" s="72"/>
      <c r="G160" s="72"/>
      <c r="H160" s="72"/>
      <c r="I160" s="72">
        <v>1000</v>
      </c>
      <c r="J160" s="72"/>
      <c r="K160" s="72"/>
      <c r="L160" s="138"/>
      <c r="M160" s="72"/>
      <c r="N160" s="72"/>
      <c r="O160" s="72"/>
      <c r="P160" s="72"/>
      <c r="Q160" s="34">
        <f t="shared" si="161"/>
        <v>1000</v>
      </c>
      <c r="AA160" s="34" t="e">
        <f>#REF!-Q160</f>
        <v>#REF!</v>
      </c>
    </row>
    <row r="161" spans="1:27" s="19" customFormat="1" ht="13.5" customHeight="1" x14ac:dyDescent="0.2">
      <c r="A161" s="135">
        <v>329</v>
      </c>
      <c r="B161" s="69" t="s">
        <v>31</v>
      </c>
      <c r="C161" s="70">
        <f>SUM(C162:C162)</f>
        <v>1000</v>
      </c>
      <c r="D161" s="70">
        <f>D162</f>
        <v>0</v>
      </c>
      <c r="E161" s="70">
        <f>SUM(E162:E162)</f>
        <v>0</v>
      </c>
      <c r="F161" s="70">
        <f t="shared" ref="F161:N161" si="180">SUM(F162:F162)</f>
        <v>0</v>
      </c>
      <c r="G161" s="70">
        <f t="shared" si="180"/>
        <v>0</v>
      </c>
      <c r="H161" s="70">
        <f t="shared" si="180"/>
        <v>0</v>
      </c>
      <c r="I161" s="70">
        <f t="shared" si="180"/>
        <v>1000</v>
      </c>
      <c r="J161" s="70">
        <f t="shared" si="180"/>
        <v>0</v>
      </c>
      <c r="K161" s="70">
        <f t="shared" si="180"/>
        <v>0</v>
      </c>
      <c r="L161" s="136">
        <f t="shared" si="180"/>
        <v>0</v>
      </c>
      <c r="M161" s="70">
        <f t="shared" si="180"/>
        <v>0</v>
      </c>
      <c r="N161" s="70">
        <f t="shared" si="180"/>
        <v>0</v>
      </c>
      <c r="O161" s="70">
        <f t="shared" ref="O161:P161" si="181">SUM(O162:O162)</f>
        <v>0</v>
      </c>
      <c r="P161" s="70">
        <f t="shared" si="181"/>
        <v>0</v>
      </c>
      <c r="Q161" s="34">
        <f t="shared" si="161"/>
        <v>1000</v>
      </c>
      <c r="AA161" s="34" t="e">
        <f>#REF!-Q161</f>
        <v>#REF!</v>
      </c>
    </row>
    <row r="162" spans="1:27" ht="13.5" customHeight="1" x14ac:dyDescent="0.2">
      <c r="A162" s="137">
        <v>3299</v>
      </c>
      <c r="B162" s="71" t="s">
        <v>31</v>
      </c>
      <c r="C162" s="72">
        <v>1000</v>
      </c>
      <c r="D162" s="72">
        <v>0</v>
      </c>
      <c r="E162" s="72"/>
      <c r="F162" s="72"/>
      <c r="G162" s="72"/>
      <c r="H162" s="72"/>
      <c r="I162" s="72">
        <v>1000</v>
      </c>
      <c r="J162" s="72"/>
      <c r="K162" s="72"/>
      <c r="L162" s="138"/>
      <c r="M162" s="72"/>
      <c r="N162" s="72"/>
      <c r="O162" s="72"/>
      <c r="P162" s="72"/>
      <c r="Q162" s="34">
        <f t="shared" si="161"/>
        <v>1000</v>
      </c>
      <c r="AA162" s="34" t="e">
        <f>#REF!-Q162</f>
        <v>#REF!</v>
      </c>
    </row>
    <row r="163" spans="1:27" s="19" customFormat="1" ht="18.75" customHeight="1" x14ac:dyDescent="0.2">
      <c r="A163" s="129" t="s">
        <v>140</v>
      </c>
      <c r="B163" s="62" t="s">
        <v>119</v>
      </c>
      <c r="C163" s="64">
        <f>C164</f>
        <v>18000</v>
      </c>
      <c r="D163" s="64">
        <f t="shared" ref="D163:E164" si="182">D164</f>
        <v>0</v>
      </c>
      <c r="E163" s="64">
        <f t="shared" si="182"/>
        <v>0</v>
      </c>
      <c r="F163" s="64">
        <f t="shared" ref="F163:F164" si="183">F164</f>
        <v>0</v>
      </c>
      <c r="G163" s="64">
        <f t="shared" ref="G163:G164" si="184">G164</f>
        <v>0</v>
      </c>
      <c r="H163" s="64">
        <f t="shared" ref="H163:H164" si="185">H164</f>
        <v>0</v>
      </c>
      <c r="I163" s="64">
        <f t="shared" ref="I163:I164" si="186">I164</f>
        <v>18000</v>
      </c>
      <c r="J163" s="64">
        <f t="shared" ref="J163:J164" si="187">J164</f>
        <v>0</v>
      </c>
      <c r="K163" s="64">
        <f t="shared" ref="K163:N164" si="188">K164</f>
        <v>0</v>
      </c>
      <c r="L163" s="130">
        <f t="shared" si="188"/>
        <v>0</v>
      </c>
      <c r="M163" s="64">
        <f t="shared" si="188"/>
        <v>0</v>
      </c>
      <c r="N163" s="64">
        <f t="shared" si="188"/>
        <v>0</v>
      </c>
      <c r="O163" s="64">
        <f>C163</f>
        <v>18000</v>
      </c>
      <c r="P163" s="64">
        <f>C163</f>
        <v>18000</v>
      </c>
      <c r="Q163" s="34">
        <f t="shared" si="161"/>
        <v>18000</v>
      </c>
      <c r="AA163" s="34" t="e">
        <f>#REF!-Q163</f>
        <v>#REF!</v>
      </c>
    </row>
    <row r="164" spans="1:27" s="19" customFormat="1" ht="13.5" customHeight="1" x14ac:dyDescent="0.2">
      <c r="A164" s="131">
        <v>3</v>
      </c>
      <c r="B164" s="65" t="s">
        <v>23</v>
      </c>
      <c r="C164" s="66">
        <f>C165</f>
        <v>18000</v>
      </c>
      <c r="D164" s="66">
        <f t="shared" si="182"/>
        <v>0</v>
      </c>
      <c r="E164" s="66">
        <f t="shared" si="182"/>
        <v>0</v>
      </c>
      <c r="F164" s="66">
        <f t="shared" si="183"/>
        <v>0</v>
      </c>
      <c r="G164" s="66">
        <f t="shared" si="184"/>
        <v>0</v>
      </c>
      <c r="H164" s="66">
        <f t="shared" si="185"/>
        <v>0</v>
      </c>
      <c r="I164" s="66">
        <f t="shared" si="186"/>
        <v>18000</v>
      </c>
      <c r="J164" s="66">
        <f t="shared" si="187"/>
        <v>0</v>
      </c>
      <c r="K164" s="66">
        <f t="shared" si="188"/>
        <v>0</v>
      </c>
      <c r="L164" s="132">
        <f t="shared" si="188"/>
        <v>0</v>
      </c>
      <c r="M164" s="66">
        <f t="shared" si="188"/>
        <v>0</v>
      </c>
      <c r="N164" s="66">
        <f t="shared" si="188"/>
        <v>0</v>
      </c>
      <c r="O164" s="66">
        <f>C164</f>
        <v>18000</v>
      </c>
      <c r="P164" s="66">
        <f>C164</f>
        <v>18000</v>
      </c>
      <c r="Q164" s="34">
        <f t="shared" si="161"/>
        <v>18000</v>
      </c>
      <c r="AA164" s="34" t="e">
        <f>#REF!-Q164</f>
        <v>#REF!</v>
      </c>
    </row>
    <row r="165" spans="1:27" s="19" customFormat="1" ht="13.5" customHeight="1" x14ac:dyDescent="0.2">
      <c r="A165" s="133">
        <v>32</v>
      </c>
      <c r="B165" s="67" t="s">
        <v>27</v>
      </c>
      <c r="C165" s="68">
        <f>C166+C168+C171</f>
        <v>18000</v>
      </c>
      <c r="D165" s="68">
        <f>D166+D168+D171</f>
        <v>0</v>
      </c>
      <c r="E165" s="68">
        <f>E166+E168+E171</f>
        <v>0</v>
      </c>
      <c r="F165" s="68">
        <f t="shared" ref="F165" si="189">F166+F168+F171</f>
        <v>0</v>
      </c>
      <c r="G165" s="68">
        <f t="shared" ref="G165" si="190">G166+G168+G171</f>
        <v>0</v>
      </c>
      <c r="H165" s="68">
        <f t="shared" ref="H165" si="191">H166+H168+H171</f>
        <v>0</v>
      </c>
      <c r="I165" s="68">
        <f t="shared" ref="I165" si="192">I166+I168+I171</f>
        <v>18000</v>
      </c>
      <c r="J165" s="68">
        <f t="shared" ref="J165" si="193">J166+J168+J171</f>
        <v>0</v>
      </c>
      <c r="K165" s="68">
        <f t="shared" ref="K165:N165" si="194">K166+K168+K171</f>
        <v>0</v>
      </c>
      <c r="L165" s="134">
        <f t="shared" si="194"/>
        <v>0</v>
      </c>
      <c r="M165" s="68">
        <f t="shared" si="194"/>
        <v>0</v>
      </c>
      <c r="N165" s="68">
        <f t="shared" si="194"/>
        <v>0</v>
      </c>
      <c r="O165" s="68">
        <f>C165</f>
        <v>18000</v>
      </c>
      <c r="P165" s="68">
        <f>C165</f>
        <v>18000</v>
      </c>
      <c r="Q165" s="34">
        <f t="shared" si="161"/>
        <v>18000</v>
      </c>
      <c r="AA165" s="34" t="e">
        <f>#REF!-Q165</f>
        <v>#REF!</v>
      </c>
    </row>
    <row r="166" spans="1:27" s="19" customFormat="1" ht="13.5" customHeight="1" x14ac:dyDescent="0.2">
      <c r="A166" s="135">
        <v>324</v>
      </c>
      <c r="B166" s="69" t="s">
        <v>120</v>
      </c>
      <c r="C166" s="70">
        <f>SUM(C167:C167)</f>
        <v>18000</v>
      </c>
      <c r="D166" s="70">
        <f>SUM(D167:D167)</f>
        <v>0</v>
      </c>
      <c r="E166" s="70">
        <f>SUM(E167:E167)</f>
        <v>0</v>
      </c>
      <c r="F166" s="70">
        <f t="shared" ref="F166" si="195">SUM(F167:F167)</f>
        <v>0</v>
      </c>
      <c r="G166" s="70">
        <f t="shared" ref="G166" si="196">SUM(G167:G167)</f>
        <v>0</v>
      </c>
      <c r="H166" s="70">
        <f t="shared" ref="H166" si="197">SUM(H167:H167)</f>
        <v>0</v>
      </c>
      <c r="I166" s="70">
        <f t="shared" ref="I166" si="198">SUM(I167:I167)</f>
        <v>18000</v>
      </c>
      <c r="J166" s="70">
        <f t="shared" ref="J166" si="199">SUM(J167:J167)</f>
        <v>0</v>
      </c>
      <c r="K166" s="70">
        <f t="shared" ref="K166" si="200">SUM(K167:K167)</f>
        <v>0</v>
      </c>
      <c r="L166" s="136">
        <f t="shared" ref="L166:P166" si="201">SUM(L167:L167)</f>
        <v>0</v>
      </c>
      <c r="M166" s="70">
        <f t="shared" si="201"/>
        <v>0</v>
      </c>
      <c r="N166" s="70">
        <f t="shared" si="201"/>
        <v>0</v>
      </c>
      <c r="O166" s="70">
        <f t="shared" si="201"/>
        <v>22000</v>
      </c>
      <c r="P166" s="70">
        <f t="shared" si="201"/>
        <v>22000</v>
      </c>
      <c r="Q166" s="34">
        <f t="shared" si="161"/>
        <v>18000</v>
      </c>
      <c r="AA166" s="34" t="e">
        <f>#REF!-Q166</f>
        <v>#REF!</v>
      </c>
    </row>
    <row r="167" spans="1:27" ht="13.5" customHeight="1" x14ac:dyDescent="0.2">
      <c r="A167" s="137">
        <v>3241</v>
      </c>
      <c r="B167" s="71" t="s">
        <v>120</v>
      </c>
      <c r="C167" s="72">
        <v>18000</v>
      </c>
      <c r="D167" s="72"/>
      <c r="E167" s="72"/>
      <c r="F167" s="72"/>
      <c r="G167" s="72"/>
      <c r="H167" s="72"/>
      <c r="I167" s="72">
        <v>18000</v>
      </c>
      <c r="J167" s="72"/>
      <c r="K167" s="72"/>
      <c r="L167" s="138"/>
      <c r="M167" s="72"/>
      <c r="N167" s="72"/>
      <c r="O167" s="72">
        <v>22000</v>
      </c>
      <c r="P167" s="72">
        <v>22000</v>
      </c>
      <c r="Q167" s="34">
        <f t="shared" si="161"/>
        <v>18000</v>
      </c>
      <c r="AA167" s="34" t="e">
        <f>#REF!-Q167</f>
        <v>#REF!</v>
      </c>
    </row>
    <row r="168" spans="1:27" s="19" customFormat="1" hidden="1" x14ac:dyDescent="0.2">
      <c r="A168" s="135">
        <v>323</v>
      </c>
      <c r="B168" s="69" t="s">
        <v>30</v>
      </c>
      <c r="C168" s="70">
        <f>SUM(D168:N168)</f>
        <v>0</v>
      </c>
      <c r="D168" s="70">
        <f>SUM(D169:D170)</f>
        <v>0</v>
      </c>
      <c r="E168" s="70">
        <f>SUM(E169:E170)</f>
        <v>0</v>
      </c>
      <c r="F168" s="70">
        <f t="shared" ref="F168" si="202">SUM(F169:F170)</f>
        <v>0</v>
      </c>
      <c r="G168" s="70">
        <f t="shared" ref="G168" si="203">SUM(G169:G170)</f>
        <v>0</v>
      </c>
      <c r="H168" s="70">
        <f t="shared" ref="H168" si="204">SUM(H169:H170)</f>
        <v>0</v>
      </c>
      <c r="I168" s="70">
        <f t="shared" ref="I168" si="205">SUM(I169:I170)</f>
        <v>0</v>
      </c>
      <c r="J168" s="70">
        <f t="shared" ref="J168" si="206">SUM(J169:J170)</f>
        <v>0</v>
      </c>
      <c r="K168" s="70">
        <f t="shared" ref="K168:P168" si="207">SUM(K169:K170)</f>
        <v>0</v>
      </c>
      <c r="L168" s="136">
        <f t="shared" si="207"/>
        <v>0</v>
      </c>
      <c r="M168" s="70">
        <f t="shared" si="207"/>
        <v>0</v>
      </c>
      <c r="N168" s="70">
        <f t="shared" si="207"/>
        <v>0</v>
      </c>
      <c r="O168" s="70">
        <f t="shared" si="207"/>
        <v>0</v>
      </c>
      <c r="P168" s="70">
        <f t="shared" si="207"/>
        <v>0</v>
      </c>
      <c r="Q168" s="34">
        <f t="shared" si="161"/>
        <v>0</v>
      </c>
      <c r="AA168" s="34" t="e">
        <f>#REF!-Q168</f>
        <v>#REF!</v>
      </c>
    </row>
    <row r="169" spans="1:27" hidden="1" x14ac:dyDescent="0.2">
      <c r="A169" s="137">
        <v>3237</v>
      </c>
      <c r="B169" s="71" t="s">
        <v>53</v>
      </c>
      <c r="C169" s="72">
        <f>SUM(D169:N169)</f>
        <v>0</v>
      </c>
      <c r="D169" s="72"/>
      <c r="E169" s="72"/>
      <c r="F169" s="72"/>
      <c r="G169" s="72"/>
      <c r="H169" s="72"/>
      <c r="I169" s="72"/>
      <c r="J169" s="72"/>
      <c r="K169" s="72"/>
      <c r="L169" s="138"/>
      <c r="M169" s="72"/>
      <c r="N169" s="72"/>
      <c r="O169" s="72"/>
      <c r="P169" s="72"/>
      <c r="Q169" s="34">
        <f t="shared" si="161"/>
        <v>0</v>
      </c>
      <c r="AA169" s="34" t="e">
        <f>#REF!-Q169</f>
        <v>#REF!</v>
      </c>
    </row>
    <row r="170" spans="1:27" hidden="1" x14ac:dyDescent="0.2">
      <c r="A170" s="137">
        <v>3239</v>
      </c>
      <c r="B170" s="71" t="s">
        <v>55</v>
      </c>
      <c r="C170" s="72">
        <f>SUM(D170:N170)</f>
        <v>0</v>
      </c>
      <c r="D170" s="72"/>
      <c r="E170" s="72"/>
      <c r="F170" s="72"/>
      <c r="G170" s="72"/>
      <c r="H170" s="72"/>
      <c r="I170" s="72"/>
      <c r="J170" s="72"/>
      <c r="K170" s="72"/>
      <c r="L170" s="138"/>
      <c r="M170" s="72"/>
      <c r="N170" s="72"/>
      <c r="O170" s="72"/>
      <c r="P170" s="72"/>
      <c r="Q170" s="34">
        <f t="shared" si="161"/>
        <v>0</v>
      </c>
      <c r="AA170" s="34" t="e">
        <f>#REF!-Q170</f>
        <v>#REF!</v>
      </c>
    </row>
    <row r="171" spans="1:27" s="19" customFormat="1" hidden="1" x14ac:dyDescent="0.2">
      <c r="A171" s="135">
        <v>329</v>
      </c>
      <c r="B171" s="69" t="s">
        <v>31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136"/>
      <c r="M171" s="70"/>
      <c r="N171" s="70"/>
      <c r="O171" s="70"/>
      <c r="P171" s="70"/>
      <c r="Q171" s="34">
        <f t="shared" si="161"/>
        <v>0</v>
      </c>
      <c r="AA171" s="34" t="e">
        <f>#REF!-Q171</f>
        <v>#REF!</v>
      </c>
    </row>
    <row r="172" spans="1:27" hidden="1" x14ac:dyDescent="0.2">
      <c r="A172" s="137">
        <v>3299</v>
      </c>
      <c r="B172" s="71" t="s">
        <v>31</v>
      </c>
      <c r="C172" s="72"/>
      <c r="D172" s="72"/>
      <c r="E172" s="72"/>
      <c r="F172" s="72"/>
      <c r="G172" s="72"/>
      <c r="H172" s="72"/>
      <c r="I172" s="72"/>
      <c r="J172" s="72"/>
      <c r="K172" s="72"/>
      <c r="L172" s="138"/>
      <c r="M172" s="72"/>
      <c r="N172" s="72"/>
      <c r="O172" s="72"/>
      <c r="P172" s="72"/>
      <c r="Q172" s="34">
        <f t="shared" si="161"/>
        <v>0</v>
      </c>
      <c r="AA172" s="34" t="e">
        <f>#REF!-Q172</f>
        <v>#REF!</v>
      </c>
    </row>
    <row r="173" spans="1:27" s="19" customFormat="1" ht="18.75" customHeight="1" x14ac:dyDescent="0.2">
      <c r="A173" s="129" t="s">
        <v>141</v>
      </c>
      <c r="B173" s="62" t="s">
        <v>127</v>
      </c>
      <c r="C173" s="64">
        <f>C174</f>
        <v>0</v>
      </c>
      <c r="D173" s="64">
        <f t="shared" ref="D173:N174" si="208">D174</f>
        <v>0</v>
      </c>
      <c r="E173" s="64">
        <f t="shared" si="208"/>
        <v>0</v>
      </c>
      <c r="F173" s="64">
        <f t="shared" si="208"/>
        <v>0</v>
      </c>
      <c r="G173" s="64">
        <f t="shared" si="208"/>
        <v>0</v>
      </c>
      <c r="H173" s="64">
        <f t="shared" si="208"/>
        <v>0</v>
      </c>
      <c r="I173" s="64">
        <f t="shared" si="208"/>
        <v>0</v>
      </c>
      <c r="J173" s="64">
        <f t="shared" si="208"/>
        <v>0</v>
      </c>
      <c r="K173" s="64">
        <f t="shared" si="208"/>
        <v>0</v>
      </c>
      <c r="L173" s="130">
        <f t="shared" si="208"/>
        <v>0</v>
      </c>
      <c r="M173" s="64">
        <f t="shared" si="208"/>
        <v>0</v>
      </c>
      <c r="N173" s="64">
        <f t="shared" si="208"/>
        <v>0</v>
      </c>
      <c r="O173" s="64">
        <f>C173</f>
        <v>0</v>
      </c>
      <c r="P173" s="64">
        <f>C173</f>
        <v>0</v>
      </c>
      <c r="Q173" s="34">
        <f t="shared" si="161"/>
        <v>0</v>
      </c>
      <c r="AA173" s="34" t="e">
        <f>#REF!-Q173</f>
        <v>#REF!</v>
      </c>
    </row>
    <row r="174" spans="1:27" s="19" customFormat="1" ht="13.5" customHeight="1" x14ac:dyDescent="0.2">
      <c r="A174" s="131">
        <v>3</v>
      </c>
      <c r="B174" s="65" t="s">
        <v>23</v>
      </c>
      <c r="C174" s="66">
        <f>C175</f>
        <v>0</v>
      </c>
      <c r="D174" s="66">
        <f t="shared" si="208"/>
        <v>0</v>
      </c>
      <c r="E174" s="66">
        <f t="shared" si="208"/>
        <v>0</v>
      </c>
      <c r="F174" s="66">
        <f t="shared" si="208"/>
        <v>0</v>
      </c>
      <c r="G174" s="66">
        <f t="shared" si="208"/>
        <v>0</v>
      </c>
      <c r="H174" s="66">
        <f t="shared" si="208"/>
        <v>0</v>
      </c>
      <c r="I174" s="66">
        <f t="shared" si="208"/>
        <v>0</v>
      </c>
      <c r="J174" s="66">
        <f t="shared" si="208"/>
        <v>0</v>
      </c>
      <c r="K174" s="66">
        <f t="shared" si="208"/>
        <v>0</v>
      </c>
      <c r="L174" s="132">
        <f t="shared" si="208"/>
        <v>0</v>
      </c>
      <c r="M174" s="66">
        <f t="shared" si="208"/>
        <v>0</v>
      </c>
      <c r="N174" s="66">
        <f t="shared" si="208"/>
        <v>0</v>
      </c>
      <c r="O174" s="66">
        <f>C174</f>
        <v>0</v>
      </c>
      <c r="P174" s="66">
        <f>C174</f>
        <v>0</v>
      </c>
      <c r="Q174" s="34">
        <f t="shared" si="161"/>
        <v>0</v>
      </c>
      <c r="AA174" s="34" t="e">
        <f>#REF!-Q174</f>
        <v>#REF!</v>
      </c>
    </row>
    <row r="175" spans="1:27" s="19" customFormat="1" ht="13.5" customHeight="1" x14ac:dyDescent="0.2">
      <c r="A175" s="133">
        <v>32</v>
      </c>
      <c r="B175" s="67" t="s">
        <v>27</v>
      </c>
      <c r="C175" s="68">
        <f>C176+C178+C181</f>
        <v>0</v>
      </c>
      <c r="D175" s="68">
        <f t="shared" ref="D175:N175" si="209">D176+D178+D181</f>
        <v>0</v>
      </c>
      <c r="E175" s="68">
        <f t="shared" si="209"/>
        <v>0</v>
      </c>
      <c r="F175" s="68">
        <f t="shared" si="209"/>
        <v>0</v>
      </c>
      <c r="G175" s="68">
        <f t="shared" si="209"/>
        <v>0</v>
      </c>
      <c r="H175" s="68">
        <f t="shared" si="209"/>
        <v>0</v>
      </c>
      <c r="I175" s="68">
        <f t="shared" si="209"/>
        <v>0</v>
      </c>
      <c r="J175" s="68">
        <f t="shared" si="209"/>
        <v>0</v>
      </c>
      <c r="K175" s="68">
        <f t="shared" si="209"/>
        <v>0</v>
      </c>
      <c r="L175" s="134">
        <f t="shared" si="209"/>
        <v>0</v>
      </c>
      <c r="M175" s="68">
        <f t="shared" si="209"/>
        <v>0</v>
      </c>
      <c r="N175" s="68">
        <f t="shared" si="209"/>
        <v>0</v>
      </c>
      <c r="O175" s="68">
        <f>C175</f>
        <v>0</v>
      </c>
      <c r="P175" s="68">
        <f>C175</f>
        <v>0</v>
      </c>
      <c r="Q175" s="34">
        <f t="shared" si="161"/>
        <v>0</v>
      </c>
      <c r="AA175" s="34" t="e">
        <f>#REF!-Q175</f>
        <v>#REF!</v>
      </c>
    </row>
    <row r="176" spans="1:27" s="19" customFormat="1" ht="13.5" customHeight="1" x14ac:dyDescent="0.2">
      <c r="A176" s="135">
        <v>322</v>
      </c>
      <c r="B176" s="69" t="s">
        <v>29</v>
      </c>
      <c r="C176" s="70">
        <v>0</v>
      </c>
      <c r="D176" s="70">
        <f>SUM(D177:D177)</f>
        <v>0</v>
      </c>
      <c r="E176" s="70">
        <f>SUM(E177:E177)</f>
        <v>0</v>
      </c>
      <c r="F176" s="70">
        <f t="shared" ref="F176:P176" si="210">SUM(F177:F177)</f>
        <v>0</v>
      </c>
      <c r="G176" s="70">
        <f t="shared" si="210"/>
        <v>0</v>
      </c>
      <c r="H176" s="70">
        <f t="shared" si="210"/>
        <v>0</v>
      </c>
      <c r="I176" s="70">
        <f t="shared" si="210"/>
        <v>0</v>
      </c>
      <c r="J176" s="70">
        <f t="shared" si="210"/>
        <v>0</v>
      </c>
      <c r="K176" s="70">
        <f t="shared" si="210"/>
        <v>0</v>
      </c>
      <c r="L176" s="136">
        <f t="shared" si="210"/>
        <v>0</v>
      </c>
      <c r="M176" s="70">
        <f t="shared" si="210"/>
        <v>0</v>
      </c>
      <c r="N176" s="70">
        <f t="shared" si="210"/>
        <v>0</v>
      </c>
      <c r="O176" s="70">
        <f t="shared" si="210"/>
        <v>0</v>
      </c>
      <c r="P176" s="70">
        <f t="shared" si="210"/>
        <v>0</v>
      </c>
      <c r="Q176" s="34">
        <f t="shared" si="161"/>
        <v>0</v>
      </c>
      <c r="AA176" s="34" t="e">
        <f>#REF!-Q176</f>
        <v>#REF!</v>
      </c>
    </row>
    <row r="177" spans="1:27" ht="13.5" customHeight="1" x14ac:dyDescent="0.2">
      <c r="A177" s="137">
        <v>3221</v>
      </c>
      <c r="B177" s="71" t="s">
        <v>74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138"/>
      <c r="M177" s="72"/>
      <c r="N177" s="72"/>
      <c r="O177" s="72"/>
      <c r="P177" s="72"/>
      <c r="Q177" s="34">
        <f t="shared" si="161"/>
        <v>0</v>
      </c>
      <c r="AA177" s="34" t="e">
        <f>#REF!-Q177</f>
        <v>#REF!</v>
      </c>
    </row>
    <row r="178" spans="1:27" s="19" customFormat="1" ht="13.5" hidden="1" customHeight="1" x14ac:dyDescent="0.2">
      <c r="A178" s="135">
        <v>323</v>
      </c>
      <c r="B178" s="69" t="s">
        <v>30</v>
      </c>
      <c r="C178" s="70">
        <f>SUM(C179:C180)</f>
        <v>0</v>
      </c>
      <c r="D178" s="70">
        <f>SUM(D179:D180)</f>
        <v>0</v>
      </c>
      <c r="E178" s="70">
        <f>SUM(E179:E180)</f>
        <v>0</v>
      </c>
      <c r="F178" s="70">
        <f t="shared" ref="F178:P178" si="211">SUM(F179:F180)</f>
        <v>0</v>
      </c>
      <c r="G178" s="70">
        <f t="shared" si="211"/>
        <v>0</v>
      </c>
      <c r="H178" s="70">
        <f t="shared" si="211"/>
        <v>0</v>
      </c>
      <c r="I178" s="70">
        <f t="shared" si="211"/>
        <v>0</v>
      </c>
      <c r="J178" s="70">
        <f t="shared" si="211"/>
        <v>0</v>
      </c>
      <c r="K178" s="70">
        <f t="shared" si="211"/>
        <v>0</v>
      </c>
      <c r="L178" s="136">
        <f t="shared" si="211"/>
        <v>0</v>
      </c>
      <c r="M178" s="70">
        <f t="shared" si="211"/>
        <v>0</v>
      </c>
      <c r="N178" s="70">
        <f t="shared" si="211"/>
        <v>0</v>
      </c>
      <c r="O178" s="70">
        <f t="shared" si="211"/>
        <v>0</v>
      </c>
      <c r="P178" s="70">
        <f t="shared" si="211"/>
        <v>0</v>
      </c>
      <c r="Q178" s="34">
        <f t="shared" si="161"/>
        <v>0</v>
      </c>
      <c r="AA178" s="34" t="e">
        <f>#REF!-Q178</f>
        <v>#REF!</v>
      </c>
    </row>
    <row r="179" spans="1:27" ht="13.5" hidden="1" customHeight="1" x14ac:dyDescent="0.2">
      <c r="A179" s="137">
        <v>3237</v>
      </c>
      <c r="B179" s="71" t="s">
        <v>53</v>
      </c>
      <c r="C179" s="72">
        <f>SUM(D179:N179)</f>
        <v>0</v>
      </c>
      <c r="D179" s="72"/>
      <c r="E179" s="72"/>
      <c r="F179" s="72"/>
      <c r="G179" s="72"/>
      <c r="H179" s="72"/>
      <c r="I179" s="72"/>
      <c r="J179" s="72"/>
      <c r="K179" s="72"/>
      <c r="L179" s="138"/>
      <c r="M179" s="72"/>
      <c r="N179" s="72"/>
      <c r="O179" s="72"/>
      <c r="P179" s="72"/>
      <c r="Q179" s="34">
        <f t="shared" si="161"/>
        <v>0</v>
      </c>
      <c r="AA179" s="34" t="e">
        <f>#REF!-Q179</f>
        <v>#REF!</v>
      </c>
    </row>
    <row r="180" spans="1:27" ht="13.5" hidden="1" customHeight="1" x14ac:dyDescent="0.2">
      <c r="A180" s="137">
        <v>3239</v>
      </c>
      <c r="B180" s="71" t="s">
        <v>55</v>
      </c>
      <c r="C180" s="72">
        <f>SUM(D180:N180)</f>
        <v>0</v>
      </c>
      <c r="D180" s="72"/>
      <c r="E180" s="72"/>
      <c r="F180" s="72"/>
      <c r="G180" s="72"/>
      <c r="H180" s="72"/>
      <c r="I180" s="72"/>
      <c r="J180" s="72"/>
      <c r="K180" s="72"/>
      <c r="L180" s="138"/>
      <c r="M180" s="72"/>
      <c r="N180" s="72"/>
      <c r="O180" s="72"/>
      <c r="P180" s="72"/>
      <c r="Q180" s="34">
        <f t="shared" si="161"/>
        <v>0</v>
      </c>
      <c r="AA180" s="34" t="e">
        <f>#REF!-Q180</f>
        <v>#REF!</v>
      </c>
    </row>
    <row r="181" spans="1:27" s="19" customFormat="1" ht="13.5" customHeight="1" x14ac:dyDescent="0.2">
      <c r="A181" s="135">
        <v>329</v>
      </c>
      <c r="B181" s="69" t="s">
        <v>31</v>
      </c>
      <c r="C181" s="70">
        <f>SUM(C182:C182)</f>
        <v>0</v>
      </c>
      <c r="D181" s="70">
        <f>SUM(D182:D182)</f>
        <v>0</v>
      </c>
      <c r="E181" s="70">
        <f>SUM(E182:E182)</f>
        <v>0</v>
      </c>
      <c r="F181" s="70">
        <f t="shared" ref="F181:P181" si="212">SUM(F182:F182)</f>
        <v>0</v>
      </c>
      <c r="G181" s="70">
        <f t="shared" si="212"/>
        <v>0</v>
      </c>
      <c r="H181" s="70">
        <f t="shared" si="212"/>
        <v>0</v>
      </c>
      <c r="I181" s="70">
        <f t="shared" si="212"/>
        <v>0</v>
      </c>
      <c r="J181" s="70">
        <f t="shared" si="212"/>
        <v>0</v>
      </c>
      <c r="K181" s="70">
        <f t="shared" si="212"/>
        <v>0</v>
      </c>
      <c r="L181" s="136">
        <f t="shared" si="212"/>
        <v>0</v>
      </c>
      <c r="M181" s="70">
        <f t="shared" si="212"/>
        <v>0</v>
      </c>
      <c r="N181" s="70">
        <f t="shared" si="212"/>
        <v>0</v>
      </c>
      <c r="O181" s="70">
        <f t="shared" si="212"/>
        <v>0</v>
      </c>
      <c r="P181" s="70">
        <f t="shared" si="212"/>
        <v>0</v>
      </c>
      <c r="Q181" s="34">
        <f t="shared" si="161"/>
        <v>0</v>
      </c>
      <c r="AA181" s="34" t="e">
        <f>#REF!-Q181</f>
        <v>#REF!</v>
      </c>
    </row>
    <row r="182" spans="1:27" ht="13.5" customHeight="1" x14ac:dyDescent="0.2">
      <c r="A182" s="137">
        <v>3299</v>
      </c>
      <c r="B182" s="71" t="s">
        <v>31</v>
      </c>
      <c r="C182" s="72">
        <v>0</v>
      </c>
      <c r="D182" s="72">
        <v>0</v>
      </c>
      <c r="E182" s="72"/>
      <c r="F182" s="72"/>
      <c r="G182" s="72">
        <v>0</v>
      </c>
      <c r="H182" s="72"/>
      <c r="I182" s="72"/>
      <c r="J182" s="72"/>
      <c r="K182" s="72"/>
      <c r="L182" s="138"/>
      <c r="M182" s="72"/>
      <c r="N182" s="72"/>
      <c r="O182" s="72"/>
      <c r="P182" s="72"/>
      <c r="Q182" s="34">
        <f t="shared" si="161"/>
        <v>0</v>
      </c>
      <c r="AA182" s="34" t="e">
        <f>#REF!-Q182</f>
        <v>#REF!</v>
      </c>
    </row>
    <row r="183" spans="1:27" s="19" customFormat="1" ht="18.75" customHeight="1" x14ac:dyDescent="0.2">
      <c r="A183" s="129" t="s">
        <v>131</v>
      </c>
      <c r="B183" s="62" t="s">
        <v>132</v>
      </c>
      <c r="C183" s="64">
        <f>C184</f>
        <v>0</v>
      </c>
      <c r="D183" s="64">
        <f>D18</f>
        <v>0</v>
      </c>
      <c r="E183" s="64">
        <v>0</v>
      </c>
      <c r="F183" s="64">
        <f t="shared" ref="D183:N184" si="213">F184</f>
        <v>0</v>
      </c>
      <c r="G183" s="64">
        <v>0</v>
      </c>
      <c r="H183" s="64">
        <f t="shared" si="213"/>
        <v>0</v>
      </c>
      <c r="I183" s="64">
        <f t="shared" si="213"/>
        <v>0</v>
      </c>
      <c r="J183" s="64">
        <f t="shared" si="213"/>
        <v>0</v>
      </c>
      <c r="K183" s="64">
        <v>0</v>
      </c>
      <c r="L183" s="130">
        <f t="shared" si="213"/>
        <v>0</v>
      </c>
      <c r="M183" s="64">
        <f t="shared" si="213"/>
        <v>0</v>
      </c>
      <c r="N183" s="64">
        <f t="shared" si="213"/>
        <v>0</v>
      </c>
      <c r="O183" s="64">
        <f>C183</f>
        <v>0</v>
      </c>
      <c r="P183" s="64">
        <f>C183</f>
        <v>0</v>
      </c>
      <c r="Q183" s="34">
        <f t="shared" ref="Q183:Q186" si="214">SUM(D183:L183)</f>
        <v>0</v>
      </c>
      <c r="AA183" s="34" t="e">
        <f>#REF!-Q183</f>
        <v>#REF!</v>
      </c>
    </row>
    <row r="184" spans="1:27" s="19" customFormat="1" ht="13.5" customHeight="1" x14ac:dyDescent="0.2">
      <c r="A184" s="131">
        <v>3</v>
      </c>
      <c r="B184" s="65" t="s">
        <v>23</v>
      </c>
      <c r="C184" s="66">
        <f>C185</f>
        <v>0</v>
      </c>
      <c r="D184" s="66">
        <f t="shared" si="213"/>
        <v>0</v>
      </c>
      <c r="E184" s="66">
        <f t="shared" si="213"/>
        <v>0</v>
      </c>
      <c r="F184" s="66">
        <v>0</v>
      </c>
      <c r="G184" s="66">
        <v>0</v>
      </c>
      <c r="H184" s="66">
        <f t="shared" si="213"/>
        <v>0</v>
      </c>
      <c r="I184" s="66">
        <f t="shared" si="213"/>
        <v>0</v>
      </c>
      <c r="J184" s="66">
        <v>0</v>
      </c>
      <c r="K184" s="66">
        <v>0</v>
      </c>
      <c r="L184" s="132">
        <v>0</v>
      </c>
      <c r="M184" s="66">
        <f t="shared" si="213"/>
        <v>0</v>
      </c>
      <c r="N184" s="66">
        <f t="shared" si="213"/>
        <v>0</v>
      </c>
      <c r="O184" s="66">
        <f>C184</f>
        <v>0</v>
      </c>
      <c r="P184" s="66">
        <f>C184</f>
        <v>0</v>
      </c>
      <c r="Q184" s="34">
        <f t="shared" si="214"/>
        <v>0</v>
      </c>
      <c r="AA184" s="34" t="e">
        <f>#REF!-Q184</f>
        <v>#REF!</v>
      </c>
    </row>
    <row r="185" spans="1:27" s="19" customFormat="1" ht="30.75" customHeight="1" x14ac:dyDescent="0.2">
      <c r="A185" s="133">
        <v>37</v>
      </c>
      <c r="B185" s="67" t="s">
        <v>135</v>
      </c>
      <c r="C185" s="68">
        <f>C186</f>
        <v>0</v>
      </c>
      <c r="D185" s="68">
        <v>0</v>
      </c>
      <c r="E185" s="68">
        <f>E186+E193+E195</f>
        <v>0</v>
      </c>
      <c r="F185" s="68">
        <v>0</v>
      </c>
      <c r="G185" s="68">
        <v>0</v>
      </c>
      <c r="H185" s="68">
        <f>H186+H193+H195</f>
        <v>0</v>
      </c>
      <c r="I185" s="68">
        <f>I186+I193+I195</f>
        <v>0</v>
      </c>
      <c r="J185" s="68">
        <v>0</v>
      </c>
      <c r="K185" s="68">
        <v>0</v>
      </c>
      <c r="L185" s="134">
        <v>0</v>
      </c>
      <c r="M185" s="68">
        <f>M186+M193+M195</f>
        <v>0</v>
      </c>
      <c r="N185" s="68">
        <f>N186+N193+N195</f>
        <v>0</v>
      </c>
      <c r="O185" s="68">
        <f>C185</f>
        <v>0</v>
      </c>
      <c r="P185" s="68">
        <f>C185</f>
        <v>0</v>
      </c>
      <c r="Q185" s="34">
        <f t="shared" si="214"/>
        <v>0</v>
      </c>
      <c r="AA185" s="34" t="e">
        <f>#REF!-Q185</f>
        <v>#REF!</v>
      </c>
    </row>
    <row r="186" spans="1:27" s="19" customFormat="1" ht="13.5" customHeight="1" x14ac:dyDescent="0.2">
      <c r="A186" s="135">
        <v>372</v>
      </c>
      <c r="B186" s="69" t="s">
        <v>136</v>
      </c>
      <c r="C186" s="70">
        <v>0</v>
      </c>
      <c r="D186" s="70">
        <f>SUM(D187:D187)</f>
        <v>0</v>
      </c>
      <c r="E186" s="70">
        <f>SUM(E187:E187)</f>
        <v>0</v>
      </c>
      <c r="F186" s="70">
        <f t="shared" ref="F186:P186" si="215">SUM(F187:F187)</f>
        <v>0</v>
      </c>
      <c r="G186" s="70">
        <f t="shared" si="215"/>
        <v>0</v>
      </c>
      <c r="H186" s="70">
        <f t="shared" si="215"/>
        <v>0</v>
      </c>
      <c r="I186" s="70">
        <f t="shared" si="215"/>
        <v>0</v>
      </c>
      <c r="J186" s="70">
        <f t="shared" si="215"/>
        <v>0</v>
      </c>
      <c r="K186" s="70">
        <f t="shared" si="215"/>
        <v>0</v>
      </c>
      <c r="L186" s="136">
        <f t="shared" si="215"/>
        <v>0</v>
      </c>
      <c r="M186" s="70">
        <f t="shared" si="215"/>
        <v>0</v>
      </c>
      <c r="N186" s="70">
        <f t="shared" si="215"/>
        <v>0</v>
      </c>
      <c r="O186" s="70">
        <f t="shared" si="215"/>
        <v>0</v>
      </c>
      <c r="P186" s="70">
        <f t="shared" si="215"/>
        <v>0</v>
      </c>
      <c r="Q186" s="34">
        <f t="shared" si="214"/>
        <v>0</v>
      </c>
      <c r="AA186" s="34" t="e">
        <f>#REF!-Q186</f>
        <v>#REF!</v>
      </c>
    </row>
    <row r="187" spans="1:27" ht="24" customHeight="1" x14ac:dyDescent="0.2">
      <c r="A187" s="137">
        <v>3723</v>
      </c>
      <c r="B187" s="71" t="s">
        <v>133</v>
      </c>
      <c r="C187" s="72">
        <v>0</v>
      </c>
      <c r="D187" s="72">
        <v>0</v>
      </c>
      <c r="E187" s="72">
        <v>0</v>
      </c>
      <c r="F187" s="72">
        <v>0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138">
        <v>0</v>
      </c>
      <c r="M187" s="72"/>
      <c r="N187" s="72"/>
      <c r="O187" s="72"/>
      <c r="P187" s="72"/>
      <c r="Q187" s="34"/>
      <c r="AA187" s="34"/>
    </row>
    <row r="188" spans="1:27" ht="26.25" customHeight="1" x14ac:dyDescent="0.2">
      <c r="A188" s="137">
        <v>3723</v>
      </c>
      <c r="B188" s="71" t="s">
        <v>134</v>
      </c>
      <c r="C188" s="72">
        <v>0</v>
      </c>
      <c r="D188" s="72">
        <v>0</v>
      </c>
      <c r="E188" s="72">
        <v>0</v>
      </c>
      <c r="F188" s="72">
        <v>0</v>
      </c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138">
        <v>0</v>
      </c>
      <c r="M188" s="72"/>
      <c r="N188" s="72"/>
      <c r="O188" s="72"/>
      <c r="P188" s="72"/>
      <c r="Q188" s="34"/>
      <c r="AA188" s="34"/>
    </row>
    <row r="189" spans="1:27" s="19" customFormat="1" ht="18.75" customHeight="1" x14ac:dyDescent="0.2">
      <c r="A189" s="129" t="s">
        <v>148</v>
      </c>
      <c r="B189" s="62" t="s">
        <v>150</v>
      </c>
      <c r="C189" s="64">
        <f>C190</f>
        <v>30000</v>
      </c>
      <c r="D189" s="64">
        <v>0</v>
      </c>
      <c r="E189" s="64">
        <f t="shared" ref="E189:N189" si="216">E190</f>
        <v>0</v>
      </c>
      <c r="F189" s="64">
        <f t="shared" si="216"/>
        <v>0</v>
      </c>
      <c r="G189" s="64">
        <v>0</v>
      </c>
      <c r="H189" s="64">
        <f t="shared" si="216"/>
        <v>0</v>
      </c>
      <c r="I189" s="64">
        <f t="shared" si="216"/>
        <v>0</v>
      </c>
      <c r="J189" s="64">
        <f t="shared" si="216"/>
        <v>0</v>
      </c>
      <c r="K189" s="64">
        <v>30000</v>
      </c>
      <c r="L189" s="130">
        <f t="shared" si="216"/>
        <v>0</v>
      </c>
      <c r="M189" s="64">
        <f t="shared" si="216"/>
        <v>0</v>
      </c>
      <c r="N189" s="64">
        <f t="shared" si="216"/>
        <v>0</v>
      </c>
      <c r="O189" s="64">
        <f>C189</f>
        <v>30000</v>
      </c>
      <c r="P189" s="64">
        <f>C189</f>
        <v>30000</v>
      </c>
      <c r="Q189" s="34">
        <f t="shared" ref="Q189:Q190" si="217">SUM(D189:L189)</f>
        <v>30000</v>
      </c>
      <c r="AA189" s="34" t="e">
        <f>#REF!-Q189</f>
        <v>#REF!</v>
      </c>
    </row>
    <row r="190" spans="1:27" s="19" customFormat="1" ht="13.5" customHeight="1" x14ac:dyDescent="0.2">
      <c r="A190" s="131">
        <v>3</v>
      </c>
      <c r="B190" s="65" t="s">
        <v>23</v>
      </c>
      <c r="C190" s="66">
        <f>C192</f>
        <v>30000</v>
      </c>
      <c r="D190" s="66">
        <f>D192</f>
        <v>0</v>
      </c>
      <c r="E190" s="66">
        <f>E192</f>
        <v>0</v>
      </c>
      <c r="F190" s="66">
        <f>F192</f>
        <v>0</v>
      </c>
      <c r="G190" s="66">
        <v>0</v>
      </c>
      <c r="H190" s="66">
        <f>H192</f>
        <v>0</v>
      </c>
      <c r="I190" s="66">
        <f>I192</f>
        <v>0</v>
      </c>
      <c r="J190" s="66">
        <v>0</v>
      </c>
      <c r="K190" s="66">
        <v>30000</v>
      </c>
      <c r="L190" s="132">
        <f>L192</f>
        <v>0</v>
      </c>
      <c r="M190" s="66">
        <f>M192</f>
        <v>0</v>
      </c>
      <c r="N190" s="66">
        <f>N192</f>
        <v>0</v>
      </c>
      <c r="O190" s="66">
        <f>C190</f>
        <v>30000</v>
      </c>
      <c r="P190" s="66">
        <f>C190</f>
        <v>30000</v>
      </c>
      <c r="Q190" s="34">
        <f t="shared" si="217"/>
        <v>30000</v>
      </c>
      <c r="AA190" s="34" t="e">
        <f>#REF!-Q190</f>
        <v>#REF!</v>
      </c>
    </row>
    <row r="191" spans="1:27" s="19" customFormat="1" ht="30.75" customHeight="1" x14ac:dyDescent="0.2">
      <c r="A191" s="133">
        <v>37</v>
      </c>
      <c r="B191" s="67" t="s">
        <v>135</v>
      </c>
      <c r="C191" s="68">
        <f>C192</f>
        <v>30000</v>
      </c>
      <c r="D191" s="68">
        <f>D192+D204+D206</f>
        <v>0</v>
      </c>
      <c r="E191" s="68">
        <f>E192+E204+E206</f>
        <v>0</v>
      </c>
      <c r="F191" s="68">
        <v>0</v>
      </c>
      <c r="G191" s="68">
        <v>0</v>
      </c>
      <c r="H191" s="68">
        <f>H192+H204+H206</f>
        <v>0</v>
      </c>
      <c r="I191" s="68">
        <f>I192+I204+I206</f>
        <v>0</v>
      </c>
      <c r="J191" s="68">
        <v>0</v>
      </c>
      <c r="K191" s="68">
        <v>30000</v>
      </c>
      <c r="L191" s="134">
        <f>L192+L204+L206</f>
        <v>0</v>
      </c>
      <c r="M191" s="68">
        <f>M192+M204+M206</f>
        <v>0</v>
      </c>
      <c r="N191" s="68">
        <f>N192+N204+N206</f>
        <v>0</v>
      </c>
      <c r="O191" s="68">
        <f>C191</f>
        <v>30000</v>
      </c>
      <c r="P191" s="68">
        <f>C191</f>
        <v>30000</v>
      </c>
      <c r="Q191" s="34">
        <f t="shared" ref="Q191:Q192" si="218">SUM(D191:L191)</f>
        <v>30000</v>
      </c>
      <c r="AA191" s="34" t="e">
        <f>#REF!-Q191</f>
        <v>#REF!</v>
      </c>
    </row>
    <row r="192" spans="1:27" s="19" customFormat="1" ht="13.5" customHeight="1" x14ac:dyDescent="0.2">
      <c r="A192" s="135">
        <v>372</v>
      </c>
      <c r="B192" s="69" t="s">
        <v>136</v>
      </c>
      <c r="C192" s="70">
        <f>C193+C205</f>
        <v>30000</v>
      </c>
      <c r="D192" s="70">
        <f>SUM(D193:D193)</f>
        <v>0</v>
      </c>
      <c r="E192" s="70">
        <f>SUM(E193:E193)</f>
        <v>0</v>
      </c>
      <c r="F192" s="70">
        <f t="shared" ref="F192:P192" si="219">SUM(F193:F193)</f>
        <v>0</v>
      </c>
      <c r="G192" s="70">
        <f t="shared" si="219"/>
        <v>0</v>
      </c>
      <c r="H192" s="70">
        <f t="shared" si="219"/>
        <v>0</v>
      </c>
      <c r="I192" s="70">
        <f t="shared" si="219"/>
        <v>0</v>
      </c>
      <c r="J192" s="70">
        <f t="shared" si="219"/>
        <v>0</v>
      </c>
      <c r="K192" s="70">
        <v>30000</v>
      </c>
      <c r="L192" s="136">
        <f t="shared" si="219"/>
        <v>0</v>
      </c>
      <c r="M192" s="70">
        <f t="shared" si="219"/>
        <v>0</v>
      </c>
      <c r="N192" s="70">
        <f t="shared" si="219"/>
        <v>0</v>
      </c>
      <c r="O192" s="70">
        <f t="shared" si="219"/>
        <v>0</v>
      </c>
      <c r="P192" s="70">
        <f t="shared" si="219"/>
        <v>0</v>
      </c>
      <c r="Q192" s="34">
        <f t="shared" si="218"/>
        <v>30000</v>
      </c>
      <c r="AA192" s="34" t="e">
        <f>#REF!-Q192</f>
        <v>#REF!</v>
      </c>
    </row>
    <row r="193" spans="1:27" ht="26.25" customHeight="1" x14ac:dyDescent="0.2">
      <c r="A193" s="137">
        <v>3722</v>
      </c>
      <c r="B193" s="71" t="s">
        <v>149</v>
      </c>
      <c r="C193" s="72">
        <v>30000</v>
      </c>
      <c r="D193" s="72">
        <v>0</v>
      </c>
      <c r="E193" s="72">
        <v>0</v>
      </c>
      <c r="F193" s="72">
        <v>0</v>
      </c>
      <c r="G193" s="72">
        <v>0</v>
      </c>
      <c r="H193" s="72">
        <v>0</v>
      </c>
      <c r="I193" s="72">
        <v>0</v>
      </c>
      <c r="J193" s="72">
        <v>0</v>
      </c>
      <c r="K193" s="72">
        <v>30000</v>
      </c>
      <c r="L193" s="138">
        <v>0</v>
      </c>
      <c r="M193" s="72"/>
      <c r="N193" s="72"/>
      <c r="O193" s="72"/>
      <c r="P193" s="72"/>
      <c r="Q193" s="34"/>
      <c r="AA193" s="34"/>
    </row>
    <row r="194" spans="1:27" s="19" customFormat="1" ht="30" customHeight="1" x14ac:dyDescent="0.2">
      <c r="A194" s="139" t="s">
        <v>82</v>
      </c>
      <c r="B194" s="73" t="s">
        <v>90</v>
      </c>
      <c r="C194" s="75">
        <f>C195</f>
        <v>147000</v>
      </c>
      <c r="D194" s="75">
        <f t="shared" ref="C194:D196" si="220">D195</f>
        <v>0</v>
      </c>
      <c r="E194" s="75"/>
      <c r="F194" s="75">
        <f t="shared" ref="F194:N196" si="221">F195</f>
        <v>6000</v>
      </c>
      <c r="G194" s="75">
        <f>G195</f>
        <v>64000</v>
      </c>
      <c r="H194" s="75">
        <f t="shared" si="221"/>
        <v>0</v>
      </c>
      <c r="I194" s="75">
        <f t="shared" si="221"/>
        <v>0</v>
      </c>
      <c r="J194" s="75">
        <f t="shared" si="221"/>
        <v>27000</v>
      </c>
      <c r="K194" s="75">
        <f>K195</f>
        <v>0</v>
      </c>
      <c r="L194" s="140">
        <f t="shared" si="221"/>
        <v>50000</v>
      </c>
      <c r="M194" s="75">
        <f t="shared" si="221"/>
        <v>0</v>
      </c>
      <c r="N194" s="75">
        <f t="shared" si="221"/>
        <v>0</v>
      </c>
      <c r="O194" s="75">
        <f>C194</f>
        <v>147000</v>
      </c>
      <c r="P194" s="75">
        <f>C194</f>
        <v>147000</v>
      </c>
      <c r="Q194" s="34">
        <f t="shared" si="161"/>
        <v>147000</v>
      </c>
      <c r="AA194" s="34" t="e">
        <f>#REF!-Q194</f>
        <v>#REF!</v>
      </c>
    </row>
    <row r="195" spans="1:27" s="19" customFormat="1" ht="18.75" customHeight="1" x14ac:dyDescent="0.2">
      <c r="A195" s="129" t="s">
        <v>142</v>
      </c>
      <c r="B195" s="63" t="s">
        <v>114</v>
      </c>
      <c r="C195" s="64">
        <f t="shared" si="220"/>
        <v>147000</v>
      </c>
      <c r="D195" s="64">
        <f t="shared" si="220"/>
        <v>0</v>
      </c>
      <c r="E195" s="64"/>
      <c r="F195" s="64">
        <f t="shared" si="221"/>
        <v>6000</v>
      </c>
      <c r="G195" s="64">
        <f t="shared" si="221"/>
        <v>64000</v>
      </c>
      <c r="H195" s="64">
        <f t="shared" si="221"/>
        <v>0</v>
      </c>
      <c r="I195" s="64">
        <f t="shared" si="221"/>
        <v>0</v>
      </c>
      <c r="J195" s="64">
        <f t="shared" si="221"/>
        <v>27000</v>
      </c>
      <c r="K195" s="64">
        <f t="shared" si="221"/>
        <v>0</v>
      </c>
      <c r="L195" s="130">
        <f t="shared" si="221"/>
        <v>50000</v>
      </c>
      <c r="M195" s="64">
        <f t="shared" si="221"/>
        <v>0</v>
      </c>
      <c r="N195" s="64">
        <f t="shared" si="221"/>
        <v>0</v>
      </c>
      <c r="O195" s="64">
        <f>C195</f>
        <v>147000</v>
      </c>
      <c r="P195" s="64">
        <f>C195</f>
        <v>147000</v>
      </c>
      <c r="Q195" s="34">
        <f t="shared" si="161"/>
        <v>147000</v>
      </c>
      <c r="AA195" s="34" t="e">
        <f>#REF!-Q195</f>
        <v>#REF!</v>
      </c>
    </row>
    <row r="196" spans="1:27" s="19" customFormat="1" ht="13.5" customHeight="1" x14ac:dyDescent="0.2">
      <c r="A196" s="131">
        <v>4</v>
      </c>
      <c r="B196" s="65" t="s">
        <v>35</v>
      </c>
      <c r="C196" s="66">
        <f>C197</f>
        <v>147000</v>
      </c>
      <c r="D196" s="66">
        <f t="shared" si="220"/>
        <v>0</v>
      </c>
      <c r="E196" s="66"/>
      <c r="F196" s="66">
        <f t="shared" si="221"/>
        <v>6000</v>
      </c>
      <c r="G196" s="66">
        <f>G197</f>
        <v>64000</v>
      </c>
      <c r="H196" s="66">
        <f t="shared" si="221"/>
        <v>0</v>
      </c>
      <c r="I196" s="66">
        <f t="shared" si="221"/>
        <v>0</v>
      </c>
      <c r="J196" s="66">
        <f t="shared" si="221"/>
        <v>27000</v>
      </c>
      <c r="K196" s="66">
        <f t="shared" si="221"/>
        <v>0</v>
      </c>
      <c r="L196" s="132">
        <f t="shared" si="221"/>
        <v>50000</v>
      </c>
      <c r="M196" s="66">
        <f t="shared" si="221"/>
        <v>0</v>
      </c>
      <c r="N196" s="66">
        <f t="shared" si="221"/>
        <v>0</v>
      </c>
      <c r="O196" s="66">
        <f>C196</f>
        <v>147000</v>
      </c>
      <c r="P196" s="66">
        <f>C196</f>
        <v>147000</v>
      </c>
      <c r="Q196" s="34">
        <f t="shared" si="161"/>
        <v>147000</v>
      </c>
      <c r="AA196" s="34" t="e">
        <f>#REF!-Q196</f>
        <v>#REF!</v>
      </c>
    </row>
    <row r="197" spans="1:27" s="19" customFormat="1" ht="13.5" customHeight="1" x14ac:dyDescent="0.2">
      <c r="A197" s="151">
        <v>42</v>
      </c>
      <c r="B197" s="67" t="s">
        <v>36</v>
      </c>
      <c r="C197" s="68">
        <f>C198+C203</f>
        <v>147000</v>
      </c>
      <c r="D197" s="68">
        <f>D198+D203</f>
        <v>0</v>
      </c>
      <c r="E197" s="68"/>
      <c r="F197" s="68">
        <f t="shared" ref="F197:N197" si="222">F198+F203</f>
        <v>6000</v>
      </c>
      <c r="G197" s="68">
        <f t="shared" si="222"/>
        <v>64000</v>
      </c>
      <c r="H197" s="68">
        <f t="shared" si="222"/>
        <v>0</v>
      </c>
      <c r="I197" s="68">
        <f t="shared" si="222"/>
        <v>0</v>
      </c>
      <c r="J197" s="68">
        <f t="shared" si="222"/>
        <v>27000</v>
      </c>
      <c r="K197" s="68">
        <f t="shared" si="222"/>
        <v>0</v>
      </c>
      <c r="L197" s="134">
        <f t="shared" si="222"/>
        <v>50000</v>
      </c>
      <c r="M197" s="68">
        <f t="shared" si="222"/>
        <v>0</v>
      </c>
      <c r="N197" s="68">
        <f t="shared" si="222"/>
        <v>0</v>
      </c>
      <c r="O197" s="68">
        <f>C197</f>
        <v>147000</v>
      </c>
      <c r="P197" s="68">
        <f>C197</f>
        <v>147000</v>
      </c>
      <c r="Q197" s="34">
        <f t="shared" si="161"/>
        <v>147000</v>
      </c>
      <c r="AA197" s="34" t="e">
        <f>#REF!-Q197</f>
        <v>#REF!</v>
      </c>
    </row>
    <row r="198" spans="1:27" s="19" customFormat="1" ht="13.5" customHeight="1" x14ac:dyDescent="0.2">
      <c r="A198" s="135">
        <v>422</v>
      </c>
      <c r="B198" s="69" t="s">
        <v>34</v>
      </c>
      <c r="C198" s="70">
        <f>SUM(C199:C202)</f>
        <v>127000</v>
      </c>
      <c r="D198" s="70">
        <f>SUM(D199:D202)</f>
        <v>0</v>
      </c>
      <c r="E198" s="70"/>
      <c r="F198" s="70">
        <f t="shared" ref="F198:P198" si="223">SUM(F199:F202)</f>
        <v>0</v>
      </c>
      <c r="G198" s="70">
        <f>SUM(G199:G202)</f>
        <v>50000</v>
      </c>
      <c r="H198" s="70">
        <f t="shared" si="223"/>
        <v>0</v>
      </c>
      <c r="I198" s="70">
        <f t="shared" si="223"/>
        <v>0</v>
      </c>
      <c r="J198" s="70">
        <f t="shared" si="223"/>
        <v>27000</v>
      </c>
      <c r="K198" s="70">
        <f t="shared" si="223"/>
        <v>0</v>
      </c>
      <c r="L198" s="136">
        <f t="shared" si="223"/>
        <v>50000</v>
      </c>
      <c r="M198" s="70">
        <f t="shared" si="223"/>
        <v>0</v>
      </c>
      <c r="N198" s="70">
        <f t="shared" si="223"/>
        <v>0</v>
      </c>
      <c r="O198" s="70">
        <f t="shared" si="223"/>
        <v>0</v>
      </c>
      <c r="P198" s="70">
        <f t="shared" si="223"/>
        <v>0</v>
      </c>
      <c r="Q198" s="34">
        <f t="shared" si="161"/>
        <v>127000</v>
      </c>
      <c r="AA198" s="34" t="e">
        <f>#REF!-Q198</f>
        <v>#REF!</v>
      </c>
    </row>
    <row r="199" spans="1:27" ht="13.5" customHeight="1" x14ac:dyDescent="0.2">
      <c r="A199" s="137">
        <v>4212</v>
      </c>
      <c r="B199" s="71" t="s">
        <v>151</v>
      </c>
      <c r="C199" s="72">
        <v>0</v>
      </c>
      <c r="D199" s="72"/>
      <c r="E199" s="72"/>
      <c r="F199" s="72"/>
      <c r="G199" s="72">
        <v>0</v>
      </c>
      <c r="H199" s="72"/>
      <c r="I199" s="72"/>
      <c r="J199" s="72">
        <v>0</v>
      </c>
      <c r="K199" s="72"/>
      <c r="L199" s="138"/>
      <c r="M199" s="72"/>
      <c r="N199" s="72"/>
      <c r="O199" s="72"/>
      <c r="P199" s="72"/>
      <c r="Q199" s="34">
        <f t="shared" si="161"/>
        <v>0</v>
      </c>
      <c r="AA199" s="34" t="e">
        <f>#REF!-Q199</f>
        <v>#REF!</v>
      </c>
    </row>
    <row r="200" spans="1:27" ht="13.5" customHeight="1" x14ac:dyDescent="0.2">
      <c r="A200" s="137">
        <v>4221</v>
      </c>
      <c r="B200" s="71" t="s">
        <v>59</v>
      </c>
      <c r="C200" s="72">
        <v>22000</v>
      </c>
      <c r="D200" s="72"/>
      <c r="E200" s="72"/>
      <c r="F200" s="72">
        <v>0</v>
      </c>
      <c r="G200" s="72">
        <v>15000</v>
      </c>
      <c r="H200" s="72"/>
      <c r="I200" s="72"/>
      <c r="J200" s="72">
        <v>7000</v>
      </c>
      <c r="K200" s="72"/>
      <c r="L200" s="138"/>
      <c r="M200" s="72"/>
      <c r="N200" s="72"/>
      <c r="O200" s="72"/>
      <c r="P200" s="72"/>
      <c r="Q200" s="34">
        <f t="shared" ref="Q200" si="224">SUM(D200:L200)</f>
        <v>22000</v>
      </c>
      <c r="AA200" s="34" t="e">
        <f>#REF!-Q200</f>
        <v>#REF!</v>
      </c>
    </row>
    <row r="201" spans="1:27" ht="13.5" customHeight="1" x14ac:dyDescent="0.2">
      <c r="A201" s="137">
        <v>4226</v>
      </c>
      <c r="B201" s="71" t="s">
        <v>130</v>
      </c>
      <c r="C201" s="72">
        <v>5000</v>
      </c>
      <c r="D201" s="72"/>
      <c r="E201" s="72"/>
      <c r="F201" s="72"/>
      <c r="G201" s="72">
        <v>5000</v>
      </c>
      <c r="H201" s="72"/>
      <c r="I201" s="72"/>
      <c r="J201" s="72"/>
      <c r="K201" s="72"/>
      <c r="L201" s="138"/>
      <c r="M201" s="72"/>
      <c r="N201" s="72"/>
      <c r="O201" s="72"/>
      <c r="P201" s="72"/>
      <c r="Q201" s="34">
        <f t="shared" ref="Q201" si="225">SUM(D201:L201)</f>
        <v>5000</v>
      </c>
      <c r="AA201" s="34" t="e">
        <f>#REF!-Q201</f>
        <v>#REF!</v>
      </c>
    </row>
    <row r="202" spans="1:27" ht="13.5" customHeight="1" x14ac:dyDescent="0.2">
      <c r="A202" s="137">
        <v>4227</v>
      </c>
      <c r="B202" s="71" t="s">
        <v>87</v>
      </c>
      <c r="C202" s="72">
        <v>100000</v>
      </c>
      <c r="D202" s="72"/>
      <c r="E202" s="72"/>
      <c r="F202" s="72"/>
      <c r="G202" s="72">
        <v>30000</v>
      </c>
      <c r="H202" s="72"/>
      <c r="I202" s="72"/>
      <c r="J202" s="72">
        <v>20000</v>
      </c>
      <c r="K202" s="72"/>
      <c r="L202" s="138">
        <v>50000</v>
      </c>
      <c r="M202" s="72"/>
      <c r="N202" s="72"/>
      <c r="O202" s="72"/>
      <c r="P202" s="72"/>
      <c r="Q202" s="34">
        <f t="shared" si="161"/>
        <v>100000</v>
      </c>
      <c r="AA202" s="34" t="e">
        <f>#REF!-Q202</f>
        <v>#REF!</v>
      </c>
    </row>
    <row r="203" spans="1:27" s="19" customFormat="1" ht="13.5" customHeight="1" x14ac:dyDescent="0.2">
      <c r="A203" s="135">
        <v>424</v>
      </c>
      <c r="B203" s="69" t="s">
        <v>37</v>
      </c>
      <c r="C203" s="70">
        <f>SUM(C204:C204)</f>
        <v>20000</v>
      </c>
      <c r="D203" s="70">
        <f>SUM(D204:D204)</f>
        <v>0</v>
      </c>
      <c r="E203" s="70"/>
      <c r="F203" s="70">
        <f t="shared" ref="F203:P203" si="226">SUM(F204:F204)</f>
        <v>6000</v>
      </c>
      <c r="G203" s="70">
        <f>SUM(G204:G204)</f>
        <v>14000</v>
      </c>
      <c r="H203" s="70">
        <f t="shared" si="226"/>
        <v>0</v>
      </c>
      <c r="I203" s="70">
        <f t="shared" si="226"/>
        <v>0</v>
      </c>
      <c r="J203" s="70">
        <f t="shared" si="226"/>
        <v>0</v>
      </c>
      <c r="K203" s="70">
        <f t="shared" si="226"/>
        <v>0</v>
      </c>
      <c r="L203" s="136">
        <f t="shared" si="226"/>
        <v>0</v>
      </c>
      <c r="M203" s="70">
        <f t="shared" si="226"/>
        <v>0</v>
      </c>
      <c r="N203" s="70">
        <f t="shared" si="226"/>
        <v>0</v>
      </c>
      <c r="O203" s="70">
        <f t="shared" si="226"/>
        <v>0</v>
      </c>
      <c r="P203" s="70">
        <f t="shared" si="226"/>
        <v>0</v>
      </c>
      <c r="Q203" s="34">
        <f t="shared" si="161"/>
        <v>20000</v>
      </c>
      <c r="AA203" s="34" t="e">
        <f>#REF!-Q203</f>
        <v>#REF!</v>
      </c>
    </row>
    <row r="204" spans="1:27" ht="13.5" customHeight="1" x14ac:dyDescent="0.2">
      <c r="A204" s="137">
        <v>4241</v>
      </c>
      <c r="B204" s="71" t="s">
        <v>60</v>
      </c>
      <c r="C204" s="72">
        <v>20000</v>
      </c>
      <c r="D204" s="72"/>
      <c r="E204" s="72"/>
      <c r="F204" s="72">
        <v>6000</v>
      </c>
      <c r="G204" s="72">
        <v>14000</v>
      </c>
      <c r="H204" s="72"/>
      <c r="I204" s="72"/>
      <c r="J204" s="72"/>
      <c r="K204" s="72"/>
      <c r="L204" s="138"/>
      <c r="M204" s="72"/>
      <c r="N204" s="72"/>
      <c r="O204" s="72"/>
      <c r="P204" s="72"/>
      <c r="Q204" s="34">
        <f t="shared" si="161"/>
        <v>20000</v>
      </c>
      <c r="AA204" s="34" t="e">
        <f>#REF!-Q204</f>
        <v>#REF!</v>
      </c>
    </row>
    <row r="205" spans="1:27" s="19" customFormat="1" ht="30" hidden="1" customHeight="1" x14ac:dyDescent="0.2">
      <c r="A205" s="139"/>
      <c r="B205" s="74"/>
      <c r="C205" s="75"/>
      <c r="D205" s="75"/>
      <c r="E205" s="75"/>
      <c r="F205" s="75"/>
      <c r="G205" s="75"/>
      <c r="H205" s="75"/>
      <c r="I205" s="75"/>
      <c r="J205" s="75"/>
      <c r="K205" s="75"/>
      <c r="L205" s="140"/>
      <c r="M205" s="75"/>
      <c r="N205" s="75"/>
      <c r="O205" s="75"/>
      <c r="P205" s="75"/>
      <c r="Q205" s="34">
        <f t="shared" ref="Q205:Q210" si="227">SUM(D205:K205)</f>
        <v>0</v>
      </c>
    </row>
    <row r="206" spans="1:27" s="19" customFormat="1" ht="18.75" hidden="1" customHeight="1" x14ac:dyDescent="0.2">
      <c r="A206" s="129"/>
      <c r="B206" s="63"/>
      <c r="C206" s="64"/>
      <c r="D206" s="64"/>
      <c r="E206" s="64"/>
      <c r="F206" s="64"/>
      <c r="G206" s="64"/>
      <c r="H206" s="64"/>
      <c r="I206" s="64"/>
      <c r="J206" s="64"/>
      <c r="K206" s="64"/>
      <c r="L206" s="130"/>
      <c r="M206" s="64"/>
      <c r="N206" s="64"/>
      <c r="O206" s="64"/>
      <c r="P206" s="64"/>
      <c r="Q206" s="34">
        <f t="shared" si="227"/>
        <v>0</v>
      </c>
    </row>
    <row r="207" spans="1:27" s="19" customFormat="1" hidden="1" x14ac:dyDescent="0.2">
      <c r="A207" s="131"/>
      <c r="B207" s="65"/>
      <c r="C207" s="66"/>
      <c r="D207" s="66"/>
      <c r="E207" s="66"/>
      <c r="F207" s="66"/>
      <c r="G207" s="66"/>
      <c r="H207" s="66"/>
      <c r="I207" s="66"/>
      <c r="J207" s="66"/>
      <c r="K207" s="66"/>
      <c r="L207" s="132"/>
      <c r="M207" s="66"/>
      <c r="N207" s="66"/>
      <c r="O207" s="66"/>
      <c r="P207" s="66"/>
      <c r="Q207" s="34">
        <f t="shared" si="227"/>
        <v>0</v>
      </c>
    </row>
    <row r="208" spans="1:27" s="19" customFormat="1" hidden="1" x14ac:dyDescent="0.2">
      <c r="A208" s="133"/>
      <c r="B208" s="67"/>
      <c r="C208" s="68"/>
      <c r="D208" s="68"/>
      <c r="E208" s="68"/>
      <c r="F208" s="68"/>
      <c r="G208" s="68"/>
      <c r="H208" s="68"/>
      <c r="I208" s="68"/>
      <c r="J208" s="68"/>
      <c r="K208" s="68"/>
      <c r="L208" s="134"/>
      <c r="M208" s="68"/>
      <c r="N208" s="68"/>
      <c r="O208" s="68"/>
      <c r="P208" s="68"/>
      <c r="Q208" s="34">
        <f t="shared" si="227"/>
        <v>0</v>
      </c>
    </row>
    <row r="209" spans="1:27" s="19" customFormat="1" hidden="1" x14ac:dyDescent="0.2">
      <c r="A209" s="135"/>
      <c r="B209" s="69"/>
      <c r="C209" s="70"/>
      <c r="D209" s="70"/>
      <c r="E209" s="70"/>
      <c r="F209" s="70"/>
      <c r="G209" s="70"/>
      <c r="H209" s="70"/>
      <c r="I209" s="70"/>
      <c r="J209" s="70"/>
      <c r="K209" s="70"/>
      <c r="L209" s="136"/>
      <c r="M209" s="70"/>
      <c r="N209" s="70"/>
      <c r="O209" s="70"/>
      <c r="P209" s="70"/>
      <c r="Q209" s="34">
        <f t="shared" si="227"/>
        <v>0</v>
      </c>
    </row>
    <row r="210" spans="1:27" ht="21.75" customHeight="1" x14ac:dyDescent="0.2">
      <c r="A210" s="137"/>
      <c r="B210" s="71"/>
      <c r="C210" s="72"/>
      <c r="D210" s="72"/>
      <c r="E210" s="72"/>
      <c r="F210" s="72"/>
      <c r="G210" s="72"/>
      <c r="H210" s="72"/>
      <c r="I210" s="72"/>
      <c r="J210" s="72"/>
      <c r="K210" s="72"/>
      <c r="L210" s="138"/>
      <c r="M210" s="72"/>
      <c r="N210" s="72"/>
      <c r="O210" s="72"/>
      <c r="P210" s="72"/>
      <c r="Q210" s="34">
        <f t="shared" si="227"/>
        <v>0</v>
      </c>
    </row>
    <row r="211" spans="1:27" s="18" customFormat="1" ht="30" customHeight="1" x14ac:dyDescent="0.2">
      <c r="A211" s="201" t="s">
        <v>61</v>
      </c>
      <c r="B211" s="202"/>
      <c r="C211" s="161">
        <f>C5+C22+C194+C68</f>
        <v>9152450</v>
      </c>
      <c r="D211" s="161">
        <f>D5+D22+D194+D68</f>
        <v>626350</v>
      </c>
      <c r="E211" s="152">
        <f>E5+E22+E194+E68+E205</f>
        <v>0</v>
      </c>
      <c r="F211" s="152">
        <f>F5+F22+F195+F68+F205</f>
        <v>7056500</v>
      </c>
      <c r="G211" s="152">
        <f t="shared" ref="G211:Q211" si="228">G5+G22+G194+G68+G205</f>
        <v>279200</v>
      </c>
      <c r="H211" s="152">
        <f t="shared" si="228"/>
        <v>0</v>
      </c>
      <c r="I211" s="152">
        <f t="shared" si="228"/>
        <v>22000</v>
      </c>
      <c r="J211" s="152">
        <f t="shared" si="228"/>
        <v>906000</v>
      </c>
      <c r="K211" s="152">
        <f t="shared" si="228"/>
        <v>212400</v>
      </c>
      <c r="L211" s="153">
        <f t="shared" si="228"/>
        <v>50000</v>
      </c>
      <c r="M211" s="81" t="e">
        <f t="shared" si="228"/>
        <v>#REF!</v>
      </c>
      <c r="N211" s="81" t="e">
        <f t="shared" si="228"/>
        <v>#REF!</v>
      </c>
      <c r="O211" s="81">
        <f t="shared" si="228"/>
        <v>9152450</v>
      </c>
      <c r="P211" s="81">
        <f t="shared" si="228"/>
        <v>9152450</v>
      </c>
      <c r="Q211" s="34">
        <f t="shared" si="228"/>
        <v>9152450</v>
      </c>
      <c r="AA211" s="101" t="e">
        <f>AA5+AA22+AA194+AA68+AA205</f>
        <v>#REF!</v>
      </c>
    </row>
    <row r="212" spans="1:27" x14ac:dyDescent="0.2">
      <c r="A212" s="38"/>
      <c r="B212" s="39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</row>
    <row r="213" spans="1:27" x14ac:dyDescent="0.2">
      <c r="A213" s="38" t="s">
        <v>152</v>
      </c>
      <c r="B213" s="39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</row>
    <row r="214" spans="1:27" x14ac:dyDescent="0.2">
      <c r="A214" s="38"/>
      <c r="B214" s="59" t="s">
        <v>101</v>
      </c>
      <c r="C214" s="40"/>
      <c r="D214" s="40"/>
      <c r="E214" s="40"/>
      <c r="F214" s="37"/>
      <c r="G214" s="40"/>
      <c r="H214" s="40"/>
      <c r="I214" s="40"/>
      <c r="J214" s="40"/>
      <c r="K214" s="37"/>
      <c r="L214" s="37"/>
      <c r="M214" s="37"/>
      <c r="N214" s="37"/>
      <c r="O214" s="37"/>
      <c r="P214" s="37"/>
    </row>
    <row r="215" spans="1:27" ht="12.75" customHeight="1" x14ac:dyDescent="0.2">
      <c r="A215" s="38"/>
      <c r="B215" s="1"/>
      <c r="C215" s="206" t="s">
        <v>128</v>
      </c>
      <c r="D215" s="206"/>
      <c r="E215" s="94"/>
      <c r="F215" s="37"/>
      <c r="G215" s="37"/>
      <c r="H215" s="204" t="s">
        <v>97</v>
      </c>
      <c r="I215" s="204"/>
      <c r="J215" s="204"/>
      <c r="K215" s="39"/>
      <c r="L215" s="37"/>
      <c r="M215" s="37"/>
      <c r="N215" s="37"/>
      <c r="O215" s="37"/>
      <c r="P215" s="37"/>
    </row>
    <row r="216" spans="1:27" x14ac:dyDescent="0.2">
      <c r="A216" s="38"/>
      <c r="B216" s="1"/>
      <c r="C216" s="205" t="s">
        <v>102</v>
      </c>
      <c r="D216" s="205"/>
      <c r="E216" s="94"/>
      <c r="F216" s="37"/>
      <c r="G216" s="37"/>
      <c r="H216" s="203" t="s">
        <v>98</v>
      </c>
      <c r="I216" s="203"/>
      <c r="J216" s="203"/>
      <c r="K216" s="39"/>
      <c r="L216" s="37"/>
      <c r="M216" s="37"/>
      <c r="N216" s="37"/>
      <c r="O216" s="37"/>
      <c r="P216" s="37"/>
    </row>
    <row r="217" spans="1:27" x14ac:dyDescent="0.2">
      <c r="A217" s="38"/>
      <c r="B217" s="39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</row>
    <row r="218" spans="1:27" x14ac:dyDescent="0.2">
      <c r="A218" s="38"/>
      <c r="B218" s="39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</row>
    <row r="219" spans="1:27" x14ac:dyDescent="0.2">
      <c r="A219" s="38"/>
      <c r="B219" s="39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</row>
    <row r="220" spans="1:27" x14ac:dyDescent="0.2">
      <c r="A220" s="38"/>
      <c r="B220" s="39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</row>
    <row r="221" spans="1:27" x14ac:dyDescent="0.2">
      <c r="A221" s="38"/>
      <c r="B221" s="39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</row>
    <row r="222" spans="1:27" x14ac:dyDescent="0.2">
      <c r="A222" s="38"/>
      <c r="B222" s="39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</row>
    <row r="223" spans="1:27" x14ac:dyDescent="0.2">
      <c r="A223" s="38"/>
      <c r="B223" s="39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</row>
    <row r="224" spans="1:27" x14ac:dyDescent="0.2">
      <c r="A224" s="38"/>
      <c r="B224" s="39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</row>
    <row r="225" spans="1:16" x14ac:dyDescent="0.2">
      <c r="A225" s="38"/>
      <c r="B225" s="39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</row>
    <row r="226" spans="1:16" x14ac:dyDescent="0.2">
      <c r="A226" s="38"/>
      <c r="B226" s="39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</row>
    <row r="227" spans="1:16" x14ac:dyDescent="0.2">
      <c r="A227" s="38"/>
      <c r="B227" s="39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</row>
    <row r="228" spans="1:16" x14ac:dyDescent="0.2">
      <c r="A228" s="38"/>
      <c r="B228" s="39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</row>
    <row r="229" spans="1:16" x14ac:dyDescent="0.2">
      <c r="A229" s="38"/>
      <c r="B229" s="39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</row>
    <row r="230" spans="1:16" x14ac:dyDescent="0.2">
      <c r="A230" s="38"/>
      <c r="B230" s="39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</row>
    <row r="231" spans="1:16" x14ac:dyDescent="0.2">
      <c r="A231" s="38"/>
      <c r="B231" s="39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</row>
    <row r="232" spans="1:16" x14ac:dyDescent="0.2">
      <c r="A232" s="38"/>
      <c r="B232" s="39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</row>
    <row r="233" spans="1:16" x14ac:dyDescent="0.2">
      <c r="A233" s="38"/>
      <c r="B233" s="39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</row>
    <row r="234" spans="1:16" x14ac:dyDescent="0.2">
      <c r="A234" s="38"/>
      <c r="B234" s="39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</row>
    <row r="235" spans="1:16" x14ac:dyDescent="0.2">
      <c r="A235" s="38"/>
      <c r="B235" s="39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</row>
    <row r="236" spans="1:16" x14ac:dyDescent="0.2">
      <c r="A236" s="38"/>
      <c r="B236" s="39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</row>
    <row r="237" spans="1:16" x14ac:dyDescent="0.2">
      <c r="A237" s="38"/>
      <c r="B237" s="39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</row>
    <row r="238" spans="1:16" x14ac:dyDescent="0.2">
      <c r="A238" s="38"/>
      <c r="B238" s="39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</row>
    <row r="239" spans="1:16" x14ac:dyDescent="0.2">
      <c r="A239" s="38"/>
      <c r="B239" s="39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</row>
    <row r="240" spans="1:16" x14ac:dyDescent="0.2">
      <c r="A240" s="38"/>
      <c r="B240" s="39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x14ac:dyDescent="0.2">
      <c r="A241" s="38"/>
      <c r="B241" s="39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x14ac:dyDescent="0.2">
      <c r="A242" s="38"/>
      <c r="B242" s="39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</row>
    <row r="243" spans="1:16" x14ac:dyDescent="0.2">
      <c r="A243" s="38"/>
      <c r="B243" s="39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</row>
    <row r="244" spans="1:16" x14ac:dyDescent="0.2">
      <c r="A244" s="38"/>
      <c r="B244" s="39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</row>
    <row r="245" spans="1:16" x14ac:dyDescent="0.2">
      <c r="A245" s="38"/>
      <c r="B245" s="39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</row>
    <row r="246" spans="1:16" x14ac:dyDescent="0.2">
      <c r="A246" s="38"/>
      <c r="B246" s="39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x14ac:dyDescent="0.2">
      <c r="A247" s="38"/>
      <c r="B247" s="39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x14ac:dyDescent="0.2">
      <c r="A248" s="38"/>
      <c r="B248" s="39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x14ac:dyDescent="0.2">
      <c r="A249" s="38"/>
      <c r="B249" s="39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</row>
    <row r="250" spans="1:16" x14ac:dyDescent="0.2">
      <c r="A250" s="38"/>
      <c r="B250" s="39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</row>
    <row r="251" spans="1:16" x14ac:dyDescent="0.2">
      <c r="A251" s="38"/>
      <c r="B251" s="39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</row>
    <row r="252" spans="1:16" x14ac:dyDescent="0.2">
      <c r="A252" s="38"/>
      <c r="B252" s="39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</row>
    <row r="253" spans="1:16" x14ac:dyDescent="0.2">
      <c r="A253" s="38"/>
      <c r="B253" s="39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</row>
    <row r="254" spans="1:16" x14ac:dyDescent="0.2">
      <c r="A254" s="38"/>
      <c r="B254" s="39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</row>
    <row r="255" spans="1:16" x14ac:dyDescent="0.2">
      <c r="A255" s="38"/>
      <c r="B255" s="39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</row>
    <row r="256" spans="1:16" x14ac:dyDescent="0.2">
      <c r="A256" s="38"/>
      <c r="B256" s="39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</row>
    <row r="257" spans="1:16" x14ac:dyDescent="0.2">
      <c r="A257" s="38"/>
      <c r="B257" s="39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</row>
    <row r="258" spans="1:16" x14ac:dyDescent="0.2">
      <c r="A258" s="38"/>
      <c r="B258" s="39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</row>
    <row r="259" spans="1:16" x14ac:dyDescent="0.2">
      <c r="A259" s="38"/>
      <c r="B259" s="39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</row>
    <row r="260" spans="1:16" x14ac:dyDescent="0.2">
      <c r="A260" s="38"/>
      <c r="B260" s="39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</row>
    <row r="261" spans="1:16" x14ac:dyDescent="0.2">
      <c r="A261" s="38"/>
      <c r="B261" s="39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</row>
    <row r="262" spans="1:16" x14ac:dyDescent="0.2">
      <c r="A262" s="38"/>
      <c r="B262" s="39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</row>
    <row r="263" spans="1:16" x14ac:dyDescent="0.2">
      <c r="A263" s="38"/>
      <c r="B263" s="39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</row>
    <row r="264" spans="1:16" x14ac:dyDescent="0.2">
      <c r="A264" s="38"/>
      <c r="B264" s="39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</row>
    <row r="265" spans="1:16" x14ac:dyDescent="0.2">
      <c r="A265" s="38"/>
      <c r="B265" s="39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</row>
    <row r="266" spans="1:16" x14ac:dyDescent="0.2">
      <c r="A266" s="38"/>
      <c r="B266" s="39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</row>
    <row r="267" spans="1:16" x14ac:dyDescent="0.2">
      <c r="A267" s="38"/>
      <c r="B267" s="39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</row>
    <row r="268" spans="1:16" x14ac:dyDescent="0.2">
      <c r="A268" s="38"/>
      <c r="B268" s="39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</row>
    <row r="269" spans="1:16" x14ac:dyDescent="0.2">
      <c r="A269" s="38"/>
      <c r="B269" s="39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</row>
    <row r="270" spans="1:16" x14ac:dyDescent="0.2">
      <c r="A270" s="38"/>
      <c r="B270" s="39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</row>
    <row r="271" spans="1:16" x14ac:dyDescent="0.2">
      <c r="A271" s="38"/>
      <c r="B271" s="39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</row>
    <row r="272" spans="1:16" x14ac:dyDescent="0.2">
      <c r="A272" s="38"/>
      <c r="B272" s="39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</row>
    <row r="273" spans="1:16" x14ac:dyDescent="0.2">
      <c r="A273" s="38"/>
      <c r="B273" s="39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</row>
    <row r="274" spans="1:16" x14ac:dyDescent="0.2">
      <c r="A274" s="38"/>
      <c r="B274" s="39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</row>
    <row r="275" spans="1:16" x14ac:dyDescent="0.2">
      <c r="A275" s="38"/>
      <c r="B275" s="39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</row>
    <row r="276" spans="1:16" x14ac:dyDescent="0.2">
      <c r="A276" s="38"/>
      <c r="B276" s="39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</row>
    <row r="277" spans="1:16" x14ac:dyDescent="0.2">
      <c r="A277" s="38"/>
      <c r="B277" s="39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</row>
    <row r="278" spans="1:16" x14ac:dyDescent="0.2">
      <c r="A278" s="38"/>
      <c r="B278" s="39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</row>
    <row r="279" spans="1:16" x14ac:dyDescent="0.2">
      <c r="A279" s="38"/>
      <c r="B279" s="39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</row>
    <row r="280" spans="1:16" x14ac:dyDescent="0.2">
      <c r="A280" s="38"/>
      <c r="B280" s="39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</row>
    <row r="281" spans="1:16" x14ac:dyDescent="0.2">
      <c r="A281" s="38"/>
      <c r="B281" s="39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</row>
    <row r="282" spans="1:16" x14ac:dyDescent="0.2">
      <c r="A282" s="38"/>
      <c r="B282" s="39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</row>
    <row r="283" spans="1:16" x14ac:dyDescent="0.2">
      <c r="A283" s="38"/>
      <c r="B283" s="39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</row>
    <row r="284" spans="1:16" x14ac:dyDescent="0.2">
      <c r="A284" s="38"/>
      <c r="B284" s="39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</row>
    <row r="285" spans="1:16" x14ac:dyDescent="0.2">
      <c r="A285" s="38"/>
      <c r="B285" s="39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</row>
    <row r="286" spans="1:16" x14ac:dyDescent="0.2">
      <c r="A286" s="38"/>
      <c r="B286" s="39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</row>
    <row r="287" spans="1:16" x14ac:dyDescent="0.2">
      <c r="A287" s="38"/>
      <c r="B287" s="39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</row>
    <row r="288" spans="1:16" x14ac:dyDescent="0.2">
      <c r="A288" s="38"/>
      <c r="B288" s="39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</row>
    <row r="289" spans="1:16" x14ac:dyDescent="0.2">
      <c r="A289" s="38"/>
      <c r="B289" s="39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</row>
    <row r="290" spans="1:16" x14ac:dyDescent="0.2">
      <c r="A290" s="38"/>
      <c r="B290" s="39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</row>
    <row r="291" spans="1:16" x14ac:dyDescent="0.2">
      <c r="A291" s="38"/>
      <c r="B291" s="39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</row>
    <row r="292" spans="1:16" x14ac:dyDescent="0.2">
      <c r="A292" s="38"/>
      <c r="B292" s="39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</row>
    <row r="293" spans="1:16" x14ac:dyDescent="0.2">
      <c r="A293" s="38"/>
      <c r="B293" s="39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</row>
    <row r="294" spans="1:16" x14ac:dyDescent="0.2">
      <c r="A294" s="38"/>
      <c r="B294" s="39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</row>
    <row r="295" spans="1:16" x14ac:dyDescent="0.2">
      <c r="A295" s="38"/>
      <c r="B295" s="39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</row>
    <row r="296" spans="1:16" x14ac:dyDescent="0.2">
      <c r="A296" s="38"/>
      <c r="B296" s="39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</row>
    <row r="297" spans="1:16" x14ac:dyDescent="0.2">
      <c r="A297" s="38"/>
      <c r="B297" s="39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</row>
    <row r="298" spans="1:16" x14ac:dyDescent="0.2">
      <c r="A298" s="38"/>
      <c r="B298" s="39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</row>
    <row r="299" spans="1:16" x14ac:dyDescent="0.2">
      <c r="A299" s="38"/>
      <c r="B299" s="39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</row>
    <row r="300" spans="1:16" x14ac:dyDescent="0.2">
      <c r="A300" s="38"/>
      <c r="B300" s="39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</row>
    <row r="301" spans="1:16" x14ac:dyDescent="0.2">
      <c r="A301" s="38"/>
      <c r="B301" s="39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</row>
    <row r="302" spans="1:16" x14ac:dyDescent="0.2">
      <c r="A302" s="38"/>
      <c r="B302" s="39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</row>
    <row r="303" spans="1:16" x14ac:dyDescent="0.2">
      <c r="A303" s="38"/>
      <c r="B303" s="39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</row>
    <row r="304" spans="1:16" x14ac:dyDescent="0.2">
      <c r="A304" s="38"/>
      <c r="B304" s="39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</row>
    <row r="305" spans="1:16" x14ac:dyDescent="0.2">
      <c r="A305" s="38"/>
      <c r="B305" s="39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</row>
    <row r="306" spans="1:16" x14ac:dyDescent="0.2">
      <c r="A306" s="38"/>
      <c r="B306" s="39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</row>
    <row r="307" spans="1:16" x14ac:dyDescent="0.2">
      <c r="A307" s="38"/>
      <c r="B307" s="39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</row>
    <row r="308" spans="1:16" x14ac:dyDescent="0.2">
      <c r="A308" s="38"/>
      <c r="B308" s="39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</row>
    <row r="309" spans="1:16" x14ac:dyDescent="0.2">
      <c r="A309" s="38"/>
      <c r="B309" s="39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</row>
    <row r="310" spans="1:16" x14ac:dyDescent="0.2">
      <c r="A310" s="38"/>
      <c r="B310" s="39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</row>
    <row r="311" spans="1:16" x14ac:dyDescent="0.2">
      <c r="A311" s="38"/>
      <c r="B311" s="39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</row>
    <row r="312" spans="1:16" x14ac:dyDescent="0.2">
      <c r="A312" s="38"/>
      <c r="B312" s="39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</row>
    <row r="313" spans="1:16" x14ac:dyDescent="0.2">
      <c r="A313" s="38"/>
      <c r="B313" s="39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</row>
    <row r="314" spans="1:16" x14ac:dyDescent="0.2">
      <c r="A314" s="38"/>
      <c r="B314" s="39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</row>
    <row r="315" spans="1:16" x14ac:dyDescent="0.2">
      <c r="A315" s="38"/>
      <c r="B315" s="39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</row>
    <row r="316" spans="1:16" x14ac:dyDescent="0.2">
      <c r="A316" s="38"/>
      <c r="B316" s="39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</row>
    <row r="317" spans="1:16" x14ac:dyDescent="0.2">
      <c r="A317" s="38"/>
      <c r="B317" s="39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</row>
    <row r="318" spans="1:16" x14ac:dyDescent="0.2">
      <c r="A318" s="38"/>
      <c r="B318" s="39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</row>
    <row r="319" spans="1:16" x14ac:dyDescent="0.2">
      <c r="A319" s="38"/>
      <c r="B319" s="39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</row>
    <row r="320" spans="1:16" x14ac:dyDescent="0.2">
      <c r="A320" s="38"/>
      <c r="B320" s="39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</row>
    <row r="321" spans="1:16" x14ac:dyDescent="0.2">
      <c r="A321" s="38"/>
      <c r="B321" s="39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</row>
    <row r="322" spans="1:16" x14ac:dyDescent="0.2">
      <c r="A322" s="38"/>
      <c r="B322" s="39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</row>
    <row r="323" spans="1:16" x14ac:dyDescent="0.2">
      <c r="A323" s="38"/>
      <c r="B323" s="39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</row>
    <row r="324" spans="1:16" x14ac:dyDescent="0.2">
      <c r="A324" s="38"/>
      <c r="B324" s="39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</row>
    <row r="325" spans="1:16" x14ac:dyDescent="0.2">
      <c r="A325" s="38"/>
      <c r="B325" s="39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</row>
    <row r="326" spans="1:16" x14ac:dyDescent="0.2">
      <c r="A326" s="38"/>
      <c r="B326" s="39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</row>
    <row r="327" spans="1:16" x14ac:dyDescent="0.2">
      <c r="A327" s="38"/>
      <c r="B327" s="39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</row>
    <row r="328" spans="1:16" x14ac:dyDescent="0.2">
      <c r="A328" s="38"/>
      <c r="B328" s="39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</row>
    <row r="329" spans="1:16" x14ac:dyDescent="0.2">
      <c r="A329" s="38"/>
      <c r="B329" s="39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</row>
    <row r="330" spans="1:16" x14ac:dyDescent="0.2">
      <c r="A330" s="38"/>
      <c r="B330" s="39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</row>
    <row r="331" spans="1:16" x14ac:dyDescent="0.2">
      <c r="A331" s="38"/>
      <c r="B331" s="39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</row>
    <row r="332" spans="1:16" x14ac:dyDescent="0.2">
      <c r="A332" s="38"/>
      <c r="B332" s="39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</row>
    <row r="333" spans="1:16" x14ac:dyDescent="0.2">
      <c r="A333" s="38"/>
      <c r="B333" s="39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</row>
    <row r="334" spans="1:16" x14ac:dyDescent="0.2">
      <c r="A334" s="38"/>
      <c r="B334" s="39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</row>
    <row r="335" spans="1:16" x14ac:dyDescent="0.2">
      <c r="A335" s="38"/>
      <c r="B335" s="39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</row>
    <row r="336" spans="1:16" x14ac:dyDescent="0.2">
      <c r="A336" s="38"/>
      <c r="B336" s="39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</row>
    <row r="337" spans="1:16" x14ac:dyDescent="0.2">
      <c r="A337" s="38"/>
      <c r="B337" s="39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</row>
    <row r="338" spans="1:16" x14ac:dyDescent="0.2">
      <c r="A338" s="38"/>
      <c r="B338" s="39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</row>
    <row r="339" spans="1:16" x14ac:dyDescent="0.2">
      <c r="A339" s="38"/>
      <c r="B339" s="39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</row>
    <row r="340" spans="1:16" x14ac:dyDescent="0.2">
      <c r="A340" s="38"/>
      <c r="B340" s="39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</row>
    <row r="341" spans="1:16" x14ac:dyDescent="0.2">
      <c r="A341" s="38"/>
      <c r="B341" s="39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</row>
    <row r="342" spans="1:16" x14ac:dyDescent="0.2">
      <c r="A342" s="38"/>
      <c r="B342" s="39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</row>
    <row r="343" spans="1:16" x14ac:dyDescent="0.2">
      <c r="A343" s="38"/>
      <c r="B343" s="39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</row>
    <row r="344" spans="1:16" x14ac:dyDescent="0.2">
      <c r="A344" s="38"/>
      <c r="B344" s="39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</row>
    <row r="345" spans="1:16" x14ac:dyDescent="0.2">
      <c r="A345" s="38"/>
      <c r="B345" s="39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</row>
    <row r="346" spans="1:16" x14ac:dyDescent="0.2">
      <c r="A346" s="38"/>
      <c r="B346" s="39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</row>
    <row r="347" spans="1:16" x14ac:dyDescent="0.2">
      <c r="A347" s="38"/>
      <c r="B347" s="39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</row>
    <row r="348" spans="1:16" x14ac:dyDescent="0.2">
      <c r="A348" s="38"/>
      <c r="B348" s="39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</row>
    <row r="349" spans="1:16" x14ac:dyDescent="0.2">
      <c r="A349" s="38"/>
      <c r="B349" s="39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</row>
    <row r="350" spans="1:16" x14ac:dyDescent="0.2">
      <c r="A350" s="38"/>
      <c r="B350" s="39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</row>
    <row r="351" spans="1:16" x14ac:dyDescent="0.2">
      <c r="A351" s="38"/>
      <c r="B351" s="39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</row>
    <row r="352" spans="1:16" x14ac:dyDescent="0.2">
      <c r="A352" s="38"/>
      <c r="B352" s="39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</row>
    <row r="353" spans="1:16" x14ac:dyDescent="0.2">
      <c r="A353" s="38"/>
      <c r="B353" s="39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</row>
    <row r="354" spans="1:16" x14ac:dyDescent="0.2">
      <c r="A354" s="38"/>
      <c r="B354" s="39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</row>
    <row r="355" spans="1:16" x14ac:dyDescent="0.2">
      <c r="A355" s="38"/>
      <c r="B355" s="39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</row>
    <row r="356" spans="1:16" x14ac:dyDescent="0.2">
      <c r="A356" s="38"/>
      <c r="B356" s="39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</row>
    <row r="357" spans="1:16" x14ac:dyDescent="0.2">
      <c r="A357" s="38"/>
      <c r="B357" s="39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</row>
    <row r="358" spans="1:16" x14ac:dyDescent="0.2">
      <c r="A358" s="38"/>
      <c r="B358" s="39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</row>
    <row r="359" spans="1:16" x14ac:dyDescent="0.2">
      <c r="A359" s="38"/>
      <c r="B359" s="39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</row>
    <row r="360" spans="1:16" x14ac:dyDescent="0.2">
      <c r="A360" s="38"/>
      <c r="B360" s="39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</row>
    <row r="361" spans="1:16" x14ac:dyDescent="0.2">
      <c r="A361" s="38"/>
      <c r="B361" s="39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</row>
    <row r="362" spans="1:16" x14ac:dyDescent="0.2">
      <c r="A362" s="38"/>
      <c r="B362" s="39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</row>
    <row r="363" spans="1:16" x14ac:dyDescent="0.2">
      <c r="A363" s="38"/>
      <c r="B363" s="39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</row>
    <row r="364" spans="1:16" x14ac:dyDescent="0.2">
      <c r="A364" s="38"/>
      <c r="B364" s="39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</row>
    <row r="365" spans="1:16" x14ac:dyDescent="0.2">
      <c r="A365" s="38"/>
      <c r="B365" s="39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</row>
    <row r="366" spans="1:16" x14ac:dyDescent="0.2">
      <c r="A366" s="38"/>
      <c r="B366" s="39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</row>
    <row r="367" spans="1:16" x14ac:dyDescent="0.2">
      <c r="A367" s="38"/>
      <c r="B367" s="39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</row>
    <row r="368" spans="1:16" x14ac:dyDescent="0.2">
      <c r="A368" s="38"/>
      <c r="B368" s="39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</row>
    <row r="369" spans="1:16" x14ac:dyDescent="0.2">
      <c r="A369" s="38"/>
      <c r="B369" s="39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</row>
    <row r="370" spans="1:16" x14ac:dyDescent="0.2">
      <c r="A370" s="38"/>
      <c r="B370" s="39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</row>
    <row r="371" spans="1:16" x14ac:dyDescent="0.2">
      <c r="A371" s="38"/>
      <c r="B371" s="39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</row>
    <row r="372" spans="1:16" x14ac:dyDescent="0.2">
      <c r="A372" s="38"/>
      <c r="B372" s="39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</row>
    <row r="373" spans="1:16" x14ac:dyDescent="0.2">
      <c r="A373" s="38"/>
      <c r="B373" s="39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</row>
    <row r="374" spans="1:16" x14ac:dyDescent="0.2">
      <c r="A374" s="38"/>
      <c r="B374" s="39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</row>
    <row r="375" spans="1:16" x14ac:dyDescent="0.2">
      <c r="A375" s="38"/>
      <c r="B375" s="39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</row>
    <row r="376" spans="1:16" x14ac:dyDescent="0.2">
      <c r="A376" s="38"/>
      <c r="B376" s="39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</row>
    <row r="377" spans="1:16" x14ac:dyDescent="0.2">
      <c r="A377" s="38"/>
      <c r="B377" s="39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</row>
    <row r="378" spans="1:16" x14ac:dyDescent="0.2">
      <c r="A378" s="38"/>
      <c r="B378" s="39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</row>
    <row r="379" spans="1:16" x14ac:dyDescent="0.2">
      <c r="A379" s="38"/>
      <c r="B379" s="39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</row>
    <row r="380" spans="1:16" x14ac:dyDescent="0.2">
      <c r="A380" s="38"/>
      <c r="B380" s="39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</row>
    <row r="381" spans="1:16" x14ac:dyDescent="0.2">
      <c r="A381" s="38"/>
      <c r="B381" s="39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</row>
    <row r="382" spans="1:16" x14ac:dyDescent="0.2">
      <c r="A382" s="38"/>
      <c r="B382" s="39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</row>
    <row r="383" spans="1:16" x14ac:dyDescent="0.2">
      <c r="A383" s="38"/>
      <c r="B383" s="39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</row>
    <row r="384" spans="1:16" x14ac:dyDescent="0.2">
      <c r="A384" s="38"/>
      <c r="B384" s="39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</row>
    <row r="385" spans="1:16" x14ac:dyDescent="0.2">
      <c r="A385" s="38"/>
      <c r="B385" s="39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</row>
    <row r="386" spans="1:16" x14ac:dyDescent="0.2">
      <c r="A386" s="38"/>
      <c r="B386" s="39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</row>
    <row r="387" spans="1:16" x14ac:dyDescent="0.2">
      <c r="A387" s="38"/>
      <c r="B387" s="39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</row>
    <row r="388" spans="1:16" x14ac:dyDescent="0.2">
      <c r="A388" s="38"/>
      <c r="B388" s="39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</row>
    <row r="389" spans="1:16" x14ac:dyDescent="0.2">
      <c r="A389" s="38"/>
      <c r="B389" s="39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</row>
    <row r="390" spans="1:16" x14ac:dyDescent="0.2">
      <c r="A390" s="38"/>
      <c r="B390" s="39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</row>
    <row r="391" spans="1:16" x14ac:dyDescent="0.2">
      <c r="A391" s="38"/>
      <c r="B391" s="39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</row>
    <row r="392" spans="1:16" x14ac:dyDescent="0.2">
      <c r="A392" s="38"/>
      <c r="B392" s="39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</row>
    <row r="393" spans="1:16" x14ac:dyDescent="0.2">
      <c r="A393" s="38"/>
      <c r="B393" s="39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</row>
    <row r="394" spans="1:16" x14ac:dyDescent="0.2">
      <c r="A394" s="38"/>
      <c r="B394" s="39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</row>
    <row r="395" spans="1:16" x14ac:dyDescent="0.2">
      <c r="A395" s="38"/>
      <c r="B395" s="39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</row>
    <row r="396" spans="1:16" x14ac:dyDescent="0.2">
      <c r="A396" s="38"/>
      <c r="B396" s="39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</row>
    <row r="397" spans="1:16" x14ac:dyDescent="0.2">
      <c r="A397" s="38"/>
      <c r="B397" s="39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</row>
    <row r="398" spans="1:16" x14ac:dyDescent="0.2">
      <c r="A398" s="38"/>
      <c r="B398" s="39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</row>
    <row r="399" spans="1:16" x14ac:dyDescent="0.2">
      <c r="A399" s="38"/>
      <c r="B399" s="39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</row>
    <row r="400" spans="1:16" x14ac:dyDescent="0.2">
      <c r="A400" s="38"/>
      <c r="B400" s="39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</row>
    <row r="401" spans="1:16" x14ac:dyDescent="0.2">
      <c r="A401" s="38"/>
      <c r="B401" s="39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</row>
    <row r="402" spans="1:16" x14ac:dyDescent="0.2">
      <c r="A402" s="38"/>
      <c r="B402" s="39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</row>
    <row r="403" spans="1:16" x14ac:dyDescent="0.2">
      <c r="A403" s="38"/>
      <c r="B403" s="39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</row>
    <row r="404" spans="1:16" x14ac:dyDescent="0.2">
      <c r="A404" s="38"/>
      <c r="B404" s="39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</row>
    <row r="405" spans="1:16" x14ac:dyDescent="0.2">
      <c r="A405" s="38"/>
      <c r="B405" s="39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</row>
    <row r="406" spans="1:16" x14ac:dyDescent="0.2">
      <c r="A406" s="38"/>
      <c r="B406" s="39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</row>
    <row r="407" spans="1:16" x14ac:dyDescent="0.2">
      <c r="A407" s="38"/>
      <c r="B407" s="39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</row>
    <row r="408" spans="1:16" x14ac:dyDescent="0.2">
      <c r="A408" s="38"/>
      <c r="B408" s="39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</row>
    <row r="409" spans="1:16" x14ac:dyDescent="0.2">
      <c r="A409" s="38"/>
      <c r="B409" s="39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</row>
    <row r="410" spans="1:16" x14ac:dyDescent="0.2">
      <c r="A410" s="38"/>
      <c r="B410" s="39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</row>
    <row r="411" spans="1:16" x14ac:dyDescent="0.2">
      <c r="A411" s="38"/>
      <c r="B411" s="39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</row>
    <row r="412" spans="1:16" x14ac:dyDescent="0.2">
      <c r="A412" s="38"/>
      <c r="B412" s="39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</row>
    <row r="413" spans="1:16" x14ac:dyDescent="0.2">
      <c r="A413" s="38"/>
      <c r="B413" s="39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</row>
    <row r="414" spans="1:16" x14ac:dyDescent="0.2">
      <c r="A414" s="38"/>
      <c r="B414" s="39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</row>
    <row r="415" spans="1:16" x14ac:dyDescent="0.2">
      <c r="A415" s="38"/>
      <c r="B415" s="39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</row>
    <row r="416" spans="1:16" x14ac:dyDescent="0.2">
      <c r="A416" s="38"/>
      <c r="B416" s="39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</row>
    <row r="417" spans="1:16" x14ac:dyDescent="0.2">
      <c r="A417" s="38"/>
      <c r="B417" s="39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</row>
    <row r="418" spans="1:16" x14ac:dyDescent="0.2">
      <c r="A418" s="38"/>
      <c r="B418" s="39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</row>
    <row r="419" spans="1:16" x14ac:dyDescent="0.2">
      <c r="A419" s="38"/>
      <c r="B419" s="39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</row>
    <row r="420" spans="1:16" x14ac:dyDescent="0.2">
      <c r="A420" s="38"/>
      <c r="B420" s="39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</row>
    <row r="421" spans="1:16" x14ac:dyDescent="0.2">
      <c r="A421" s="38"/>
      <c r="B421" s="39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</row>
    <row r="422" spans="1:16" x14ac:dyDescent="0.2">
      <c r="A422" s="38"/>
      <c r="B422" s="39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</row>
    <row r="423" spans="1:16" x14ac:dyDescent="0.2">
      <c r="A423" s="38"/>
      <c r="B423" s="39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</row>
    <row r="424" spans="1:16" x14ac:dyDescent="0.2">
      <c r="A424" s="38"/>
      <c r="B424" s="39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</row>
    <row r="425" spans="1:16" x14ac:dyDescent="0.2">
      <c r="A425" s="38"/>
      <c r="B425" s="39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</row>
    <row r="426" spans="1:16" x14ac:dyDescent="0.2">
      <c r="A426" s="38"/>
      <c r="B426" s="39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</row>
    <row r="427" spans="1:16" x14ac:dyDescent="0.2">
      <c r="A427" s="38"/>
      <c r="B427" s="39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</row>
    <row r="428" spans="1:16" x14ac:dyDescent="0.2">
      <c r="A428" s="38"/>
      <c r="B428" s="39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</row>
    <row r="429" spans="1:16" x14ac:dyDescent="0.2">
      <c r="A429" s="38"/>
      <c r="B429" s="39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</row>
    <row r="430" spans="1:16" x14ac:dyDescent="0.2">
      <c r="A430" s="38"/>
      <c r="B430" s="39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</row>
    <row r="431" spans="1:16" x14ac:dyDescent="0.2">
      <c r="A431" s="38"/>
      <c r="B431" s="39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</row>
    <row r="432" spans="1:16" x14ac:dyDescent="0.2">
      <c r="A432" s="38"/>
      <c r="B432" s="39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</row>
    <row r="433" spans="1:16" x14ac:dyDescent="0.2">
      <c r="A433" s="38"/>
      <c r="B433" s="39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</row>
    <row r="434" spans="1:16" x14ac:dyDescent="0.2">
      <c r="A434" s="38"/>
      <c r="B434" s="39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</row>
    <row r="435" spans="1:16" x14ac:dyDescent="0.2">
      <c r="A435" s="38"/>
      <c r="B435" s="39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</row>
    <row r="436" spans="1:16" x14ac:dyDescent="0.2">
      <c r="A436" s="38"/>
      <c r="B436" s="39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</row>
    <row r="437" spans="1:16" x14ac:dyDescent="0.2">
      <c r="A437" s="38"/>
      <c r="B437" s="39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</row>
    <row r="438" spans="1:16" x14ac:dyDescent="0.2">
      <c r="A438" s="38"/>
      <c r="B438" s="39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</row>
    <row r="439" spans="1:16" x14ac:dyDescent="0.2">
      <c r="A439" s="38"/>
      <c r="B439" s="39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</row>
    <row r="440" spans="1:16" x14ac:dyDescent="0.2">
      <c r="A440" s="38"/>
      <c r="B440" s="39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</row>
    <row r="441" spans="1:16" x14ac:dyDescent="0.2">
      <c r="A441" s="38"/>
      <c r="B441" s="39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</row>
    <row r="442" spans="1:16" x14ac:dyDescent="0.2">
      <c r="A442" s="38"/>
      <c r="B442" s="39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</row>
    <row r="443" spans="1:16" x14ac:dyDescent="0.2">
      <c r="A443" s="38"/>
      <c r="B443" s="39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</row>
    <row r="444" spans="1:16" x14ac:dyDescent="0.2">
      <c r="A444" s="38"/>
      <c r="B444" s="39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</row>
    <row r="445" spans="1:16" x14ac:dyDescent="0.2">
      <c r="A445" s="38"/>
      <c r="B445" s="39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</row>
    <row r="446" spans="1:16" x14ac:dyDescent="0.2">
      <c r="A446" s="38"/>
      <c r="B446" s="39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</row>
    <row r="447" spans="1:16" x14ac:dyDescent="0.2">
      <c r="A447" s="38"/>
      <c r="B447" s="39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</row>
    <row r="448" spans="1:16" x14ac:dyDescent="0.2">
      <c r="A448" s="38"/>
      <c r="B448" s="39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</row>
    <row r="449" spans="1:16" x14ac:dyDescent="0.2">
      <c r="A449" s="38"/>
      <c r="B449" s="39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</row>
    <row r="450" spans="1:16" x14ac:dyDescent="0.2">
      <c r="A450" s="38"/>
      <c r="B450" s="39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</row>
    <row r="451" spans="1:16" x14ac:dyDescent="0.2">
      <c r="A451" s="38"/>
      <c r="B451" s="39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</row>
    <row r="452" spans="1:16" x14ac:dyDescent="0.2">
      <c r="A452" s="38"/>
      <c r="B452" s="39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</row>
    <row r="453" spans="1:16" x14ac:dyDescent="0.2">
      <c r="A453" s="38"/>
      <c r="B453" s="39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</row>
    <row r="454" spans="1:16" x14ac:dyDescent="0.2">
      <c r="A454" s="38"/>
      <c r="B454" s="39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</row>
    <row r="455" spans="1:16" x14ac:dyDescent="0.2">
      <c r="A455" s="38"/>
      <c r="B455" s="39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</row>
    <row r="456" spans="1:16" x14ac:dyDescent="0.2">
      <c r="A456" s="38"/>
      <c r="B456" s="39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</row>
    <row r="457" spans="1:16" x14ac:dyDescent="0.2">
      <c r="A457" s="38"/>
      <c r="B457" s="39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</row>
    <row r="458" spans="1:16" x14ac:dyDescent="0.2">
      <c r="A458" s="38"/>
      <c r="B458" s="39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</row>
    <row r="459" spans="1:16" x14ac:dyDescent="0.2">
      <c r="A459" s="38"/>
      <c r="B459" s="39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</row>
    <row r="460" spans="1:16" x14ac:dyDescent="0.2">
      <c r="A460" s="38"/>
      <c r="B460" s="39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</row>
    <row r="461" spans="1:16" x14ac:dyDescent="0.2">
      <c r="A461" s="38"/>
      <c r="B461" s="39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</row>
    <row r="462" spans="1:16" x14ac:dyDescent="0.2">
      <c r="A462" s="38"/>
      <c r="B462" s="39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</row>
    <row r="463" spans="1:16" x14ac:dyDescent="0.2">
      <c r="A463" s="38"/>
      <c r="B463" s="39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</row>
    <row r="464" spans="1:16" x14ac:dyDescent="0.2">
      <c r="A464" s="38"/>
      <c r="B464" s="39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</row>
    <row r="465" spans="1:16" x14ac:dyDescent="0.2">
      <c r="A465" s="38"/>
      <c r="B465" s="39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</row>
    <row r="466" spans="1:16" x14ac:dyDescent="0.2">
      <c r="A466" s="38"/>
      <c r="B466" s="39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</row>
    <row r="467" spans="1:16" x14ac:dyDescent="0.2">
      <c r="A467" s="38"/>
      <c r="B467" s="39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</row>
    <row r="468" spans="1:16" x14ac:dyDescent="0.2">
      <c r="A468" s="38"/>
      <c r="B468" s="39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</row>
    <row r="469" spans="1:16" x14ac:dyDescent="0.2">
      <c r="A469" s="38"/>
      <c r="B469" s="39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</row>
    <row r="470" spans="1:16" x14ac:dyDescent="0.2">
      <c r="A470" s="38"/>
      <c r="B470" s="39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</row>
    <row r="471" spans="1:16" x14ac:dyDescent="0.2">
      <c r="A471" s="38"/>
      <c r="B471" s="39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</row>
    <row r="472" spans="1:16" x14ac:dyDescent="0.2">
      <c r="A472" s="38"/>
      <c r="B472" s="39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</row>
    <row r="473" spans="1:16" x14ac:dyDescent="0.2">
      <c r="A473" s="38"/>
      <c r="B473" s="39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</row>
    <row r="474" spans="1:16" x14ac:dyDescent="0.2">
      <c r="A474" s="38"/>
      <c r="B474" s="39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</row>
    <row r="475" spans="1:16" x14ac:dyDescent="0.2">
      <c r="A475" s="38"/>
      <c r="B475" s="39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</row>
    <row r="476" spans="1:16" x14ac:dyDescent="0.2">
      <c r="A476" s="38"/>
      <c r="B476" s="39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</row>
    <row r="477" spans="1:16" x14ac:dyDescent="0.2">
      <c r="A477" s="38"/>
      <c r="B477" s="39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</row>
    <row r="478" spans="1:16" x14ac:dyDescent="0.2">
      <c r="A478" s="38"/>
      <c r="B478" s="39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</row>
    <row r="479" spans="1:16" x14ac:dyDescent="0.2">
      <c r="A479" s="38"/>
      <c r="B479" s="39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</row>
    <row r="480" spans="1:16" x14ac:dyDescent="0.2">
      <c r="A480" s="38"/>
      <c r="B480" s="39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</row>
    <row r="481" spans="1:16" x14ac:dyDescent="0.2">
      <c r="A481" s="38"/>
      <c r="B481" s="39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</row>
    <row r="482" spans="1:16" x14ac:dyDescent="0.2">
      <c r="A482" s="38"/>
      <c r="B482" s="39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</row>
    <row r="483" spans="1:16" x14ac:dyDescent="0.2">
      <c r="A483" s="38"/>
      <c r="B483" s="39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</row>
    <row r="484" spans="1:16" x14ac:dyDescent="0.2">
      <c r="A484" s="38"/>
      <c r="B484" s="39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</row>
    <row r="485" spans="1:16" x14ac:dyDescent="0.2">
      <c r="A485" s="38"/>
      <c r="B485" s="39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</row>
    <row r="486" spans="1:16" x14ac:dyDescent="0.2">
      <c r="A486" s="38"/>
      <c r="B486" s="39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</row>
    <row r="487" spans="1:16" x14ac:dyDescent="0.2">
      <c r="A487" s="38"/>
      <c r="B487" s="39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</row>
    <row r="488" spans="1:16" x14ac:dyDescent="0.2">
      <c r="A488" s="38"/>
      <c r="B488" s="39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</row>
    <row r="489" spans="1:16" x14ac:dyDescent="0.2">
      <c r="A489" s="38"/>
      <c r="B489" s="39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</row>
    <row r="490" spans="1:16" x14ac:dyDescent="0.2">
      <c r="A490" s="38"/>
      <c r="B490" s="39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</row>
    <row r="491" spans="1:16" x14ac:dyDescent="0.2">
      <c r="A491" s="38"/>
      <c r="B491" s="39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</row>
    <row r="492" spans="1:16" x14ac:dyDescent="0.2">
      <c r="A492" s="38"/>
      <c r="B492" s="39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</row>
    <row r="493" spans="1:16" x14ac:dyDescent="0.2">
      <c r="A493" s="38"/>
      <c r="B493" s="39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</row>
    <row r="494" spans="1:16" x14ac:dyDescent="0.2">
      <c r="A494" s="38"/>
      <c r="B494" s="39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</row>
    <row r="495" spans="1:16" x14ac:dyDescent="0.2">
      <c r="A495" s="38"/>
      <c r="B495" s="39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</row>
    <row r="496" spans="1:16" x14ac:dyDescent="0.2">
      <c r="A496" s="38"/>
      <c r="B496" s="39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</row>
    <row r="497" spans="1:16" x14ac:dyDescent="0.2">
      <c r="A497" s="38"/>
      <c r="B497" s="39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</row>
    <row r="498" spans="1:16" x14ac:dyDescent="0.2">
      <c r="A498" s="38"/>
      <c r="B498" s="39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</row>
    <row r="499" spans="1:16" x14ac:dyDescent="0.2">
      <c r="A499" s="38"/>
      <c r="B499" s="39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</row>
    <row r="500" spans="1:16" x14ac:dyDescent="0.2">
      <c r="A500" s="38"/>
      <c r="B500" s="39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</row>
    <row r="501" spans="1:16" x14ac:dyDescent="0.2">
      <c r="A501" s="38"/>
      <c r="B501" s="39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</row>
    <row r="502" spans="1:16" x14ac:dyDescent="0.2">
      <c r="A502" s="38"/>
      <c r="B502" s="39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</row>
    <row r="503" spans="1:16" x14ac:dyDescent="0.2">
      <c r="A503" s="38"/>
      <c r="B503" s="39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</row>
    <row r="504" spans="1:16" x14ac:dyDescent="0.2">
      <c r="A504" s="38"/>
      <c r="B504" s="39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</row>
    <row r="505" spans="1:16" x14ac:dyDescent="0.2">
      <c r="A505" s="38"/>
      <c r="B505" s="39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</row>
    <row r="506" spans="1:16" x14ac:dyDescent="0.2">
      <c r="A506" s="38"/>
      <c r="B506" s="39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</row>
    <row r="507" spans="1:16" x14ac:dyDescent="0.2">
      <c r="A507" s="38"/>
      <c r="B507" s="39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</row>
    <row r="508" spans="1:16" x14ac:dyDescent="0.2">
      <c r="A508" s="38"/>
      <c r="B508" s="39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</row>
    <row r="509" spans="1:16" x14ac:dyDescent="0.2">
      <c r="A509" s="38"/>
      <c r="B509" s="39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</row>
    <row r="510" spans="1:16" x14ac:dyDescent="0.2">
      <c r="A510" s="38"/>
      <c r="B510" s="39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</row>
    <row r="511" spans="1:16" x14ac:dyDescent="0.2">
      <c r="A511" s="38"/>
      <c r="B511" s="39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</row>
    <row r="512" spans="1:16" x14ac:dyDescent="0.2">
      <c r="A512" s="38"/>
      <c r="B512" s="39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</row>
    <row r="513" spans="1:16" x14ac:dyDescent="0.2">
      <c r="A513" s="38"/>
      <c r="B513" s="39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</row>
    <row r="514" spans="1:16" x14ac:dyDescent="0.2">
      <c r="A514" s="38"/>
      <c r="B514" s="39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</row>
    <row r="515" spans="1:16" x14ac:dyDescent="0.2">
      <c r="A515" s="38"/>
      <c r="B515" s="39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</row>
    <row r="516" spans="1:16" x14ac:dyDescent="0.2">
      <c r="A516" s="38"/>
      <c r="B516" s="39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</row>
    <row r="517" spans="1:16" x14ac:dyDescent="0.2">
      <c r="A517" s="38"/>
      <c r="B517" s="39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</row>
    <row r="518" spans="1:16" x14ac:dyDescent="0.2">
      <c r="A518" s="38"/>
      <c r="B518" s="39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</row>
    <row r="519" spans="1:16" x14ac:dyDescent="0.2">
      <c r="A519" s="38"/>
      <c r="B519" s="39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</row>
    <row r="520" spans="1:16" x14ac:dyDescent="0.2">
      <c r="A520" s="38"/>
      <c r="B520" s="39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</row>
    <row r="521" spans="1:16" x14ac:dyDescent="0.2">
      <c r="A521" s="38"/>
      <c r="B521" s="39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</row>
    <row r="522" spans="1:16" x14ac:dyDescent="0.2">
      <c r="A522" s="38"/>
      <c r="B522" s="39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</row>
    <row r="523" spans="1:16" x14ac:dyDescent="0.2">
      <c r="A523" s="38"/>
      <c r="B523" s="39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</row>
    <row r="524" spans="1:16" x14ac:dyDescent="0.2">
      <c r="A524" s="38"/>
      <c r="B524" s="39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</row>
    <row r="525" spans="1:16" x14ac:dyDescent="0.2">
      <c r="A525" s="38"/>
      <c r="B525" s="39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</row>
    <row r="526" spans="1:16" x14ac:dyDescent="0.2">
      <c r="A526" s="38"/>
      <c r="B526" s="39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</row>
    <row r="527" spans="1:16" x14ac:dyDescent="0.2">
      <c r="A527" s="38"/>
      <c r="B527" s="39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</row>
    <row r="528" spans="1:16" x14ac:dyDescent="0.2">
      <c r="A528" s="38"/>
      <c r="B528" s="39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</row>
    <row r="529" spans="1:16" x14ac:dyDescent="0.2">
      <c r="A529" s="38"/>
      <c r="B529" s="39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</row>
    <row r="530" spans="1:16" x14ac:dyDescent="0.2">
      <c r="A530" s="38"/>
      <c r="B530" s="39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</row>
    <row r="531" spans="1:16" x14ac:dyDescent="0.2">
      <c r="A531" s="38"/>
      <c r="B531" s="39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</row>
    <row r="532" spans="1:16" x14ac:dyDescent="0.2">
      <c r="A532" s="38"/>
      <c r="B532" s="39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</row>
    <row r="533" spans="1:16" x14ac:dyDescent="0.2">
      <c r="A533" s="38"/>
      <c r="B533" s="39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</row>
    <row r="534" spans="1:16" x14ac:dyDescent="0.2">
      <c r="A534" s="38"/>
      <c r="B534" s="39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</row>
    <row r="535" spans="1:16" x14ac:dyDescent="0.2">
      <c r="A535" s="38"/>
      <c r="B535" s="39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</row>
    <row r="536" spans="1:16" x14ac:dyDescent="0.2">
      <c r="A536" s="38"/>
      <c r="B536" s="39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</row>
    <row r="537" spans="1:16" x14ac:dyDescent="0.2">
      <c r="A537" s="38"/>
      <c r="B537" s="39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</row>
    <row r="538" spans="1:16" x14ac:dyDescent="0.2">
      <c r="A538" s="38"/>
      <c r="B538" s="39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</row>
    <row r="539" spans="1:16" x14ac:dyDescent="0.2">
      <c r="A539" s="38"/>
      <c r="B539" s="39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</row>
    <row r="540" spans="1:16" x14ac:dyDescent="0.2">
      <c r="A540" s="38"/>
      <c r="B540" s="39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</row>
    <row r="541" spans="1:16" x14ac:dyDescent="0.2">
      <c r="A541" s="38"/>
      <c r="B541" s="39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</row>
    <row r="542" spans="1:16" x14ac:dyDescent="0.2">
      <c r="A542" s="38"/>
      <c r="B542" s="39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</row>
    <row r="543" spans="1:16" x14ac:dyDescent="0.2">
      <c r="A543" s="38"/>
      <c r="B543" s="39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</row>
    <row r="544" spans="1:16" x14ac:dyDescent="0.2">
      <c r="A544" s="38"/>
      <c r="B544" s="39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</row>
    <row r="545" spans="1:16" x14ac:dyDescent="0.2">
      <c r="A545" s="38"/>
      <c r="B545" s="39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</row>
    <row r="546" spans="1:16" x14ac:dyDescent="0.2">
      <c r="A546" s="38"/>
      <c r="B546" s="39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</row>
    <row r="547" spans="1:16" x14ac:dyDescent="0.2">
      <c r="A547" s="38"/>
      <c r="B547" s="39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</row>
    <row r="548" spans="1:16" x14ac:dyDescent="0.2">
      <c r="A548" s="38"/>
      <c r="B548" s="39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</row>
    <row r="549" spans="1:16" x14ac:dyDescent="0.2">
      <c r="A549" s="38"/>
      <c r="B549" s="39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</row>
    <row r="550" spans="1:16" x14ac:dyDescent="0.2">
      <c r="A550" s="38"/>
      <c r="B550" s="39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</row>
    <row r="551" spans="1:16" x14ac:dyDescent="0.2">
      <c r="A551" s="38"/>
      <c r="B551" s="39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</row>
    <row r="552" spans="1:16" x14ac:dyDescent="0.2">
      <c r="A552" s="38"/>
      <c r="B552" s="39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</row>
    <row r="553" spans="1:16" x14ac:dyDescent="0.2">
      <c r="A553" s="38"/>
      <c r="B553" s="39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</row>
    <row r="554" spans="1:16" x14ac:dyDescent="0.2">
      <c r="A554" s="38"/>
      <c r="B554" s="39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</row>
    <row r="555" spans="1:16" x14ac:dyDescent="0.2">
      <c r="A555" s="38"/>
      <c r="B555" s="39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</row>
    <row r="556" spans="1:16" x14ac:dyDescent="0.2">
      <c r="A556" s="38"/>
      <c r="B556" s="39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</row>
    <row r="557" spans="1:16" x14ac:dyDescent="0.2">
      <c r="A557" s="38"/>
      <c r="B557" s="39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</row>
    <row r="558" spans="1:16" x14ac:dyDescent="0.2">
      <c r="A558" s="38"/>
      <c r="B558" s="39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</row>
    <row r="559" spans="1:16" x14ac:dyDescent="0.2">
      <c r="A559" s="38"/>
      <c r="B559" s="39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</row>
    <row r="560" spans="1:16" x14ac:dyDescent="0.2">
      <c r="A560" s="38"/>
      <c r="B560" s="39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</row>
    <row r="561" spans="1:16" x14ac:dyDescent="0.2">
      <c r="A561" s="38"/>
      <c r="B561" s="39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</row>
    <row r="562" spans="1:16" x14ac:dyDescent="0.2">
      <c r="A562" s="38"/>
      <c r="B562" s="39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</row>
    <row r="563" spans="1:16" x14ac:dyDescent="0.2">
      <c r="A563" s="38"/>
      <c r="B563" s="39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</row>
    <row r="564" spans="1:16" x14ac:dyDescent="0.2">
      <c r="A564" s="38"/>
      <c r="B564" s="39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</row>
    <row r="565" spans="1:16" x14ac:dyDescent="0.2">
      <c r="A565" s="38"/>
      <c r="B565" s="39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</row>
    <row r="566" spans="1:16" x14ac:dyDescent="0.2">
      <c r="A566" s="38"/>
      <c r="B566" s="39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</row>
    <row r="567" spans="1:16" x14ac:dyDescent="0.2">
      <c r="A567" s="38"/>
      <c r="B567" s="39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</row>
    <row r="568" spans="1:16" x14ac:dyDescent="0.2">
      <c r="A568" s="38"/>
      <c r="B568" s="39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</row>
    <row r="569" spans="1:16" x14ac:dyDescent="0.2">
      <c r="A569" s="38"/>
      <c r="B569" s="39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</row>
    <row r="570" spans="1:16" x14ac:dyDescent="0.2">
      <c r="A570" s="38"/>
      <c r="B570" s="39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</row>
    <row r="571" spans="1:16" x14ac:dyDescent="0.2">
      <c r="A571" s="38"/>
      <c r="B571" s="39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</row>
    <row r="572" spans="1:16" x14ac:dyDescent="0.2">
      <c r="A572" s="38"/>
      <c r="B572" s="39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</row>
    <row r="573" spans="1:16" x14ac:dyDescent="0.2">
      <c r="A573" s="38"/>
      <c r="B573" s="39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</row>
    <row r="574" spans="1:16" x14ac:dyDescent="0.2">
      <c r="A574" s="38"/>
      <c r="B574" s="39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</row>
    <row r="575" spans="1:16" x14ac:dyDescent="0.2">
      <c r="A575" s="38"/>
      <c r="B575" s="39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</row>
    <row r="576" spans="1:16" x14ac:dyDescent="0.2">
      <c r="A576" s="38"/>
      <c r="B576" s="39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</row>
    <row r="577" spans="1:16" x14ac:dyDescent="0.2">
      <c r="A577" s="38"/>
      <c r="B577" s="39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</row>
    <row r="578" spans="1:16" x14ac:dyDescent="0.2">
      <c r="A578" s="38"/>
      <c r="B578" s="39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</row>
    <row r="579" spans="1:16" x14ac:dyDescent="0.2">
      <c r="A579" s="38"/>
      <c r="B579" s="39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</row>
    <row r="580" spans="1:16" x14ac:dyDescent="0.2">
      <c r="A580" s="38"/>
      <c r="B580" s="39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</row>
    <row r="581" spans="1:16" x14ac:dyDescent="0.2">
      <c r="A581" s="38"/>
      <c r="B581" s="39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</row>
    <row r="582" spans="1:16" x14ac:dyDescent="0.2">
      <c r="A582" s="38"/>
      <c r="B582" s="39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</row>
    <row r="583" spans="1:16" x14ac:dyDescent="0.2">
      <c r="A583" s="38"/>
      <c r="B583" s="39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</row>
    <row r="584" spans="1:16" x14ac:dyDescent="0.2">
      <c r="A584" s="38"/>
      <c r="B584" s="39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</row>
    <row r="585" spans="1:16" x14ac:dyDescent="0.2">
      <c r="A585" s="38"/>
      <c r="B585" s="39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</row>
    <row r="586" spans="1:16" x14ac:dyDescent="0.2">
      <c r="A586" s="38"/>
      <c r="B586" s="39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</row>
    <row r="587" spans="1:16" x14ac:dyDescent="0.2">
      <c r="A587" s="38"/>
      <c r="B587" s="39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</row>
    <row r="588" spans="1:16" x14ac:dyDescent="0.2">
      <c r="A588" s="38"/>
      <c r="B588" s="39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</row>
    <row r="589" spans="1:16" x14ac:dyDescent="0.2">
      <c r="A589" s="38"/>
      <c r="B589" s="39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</row>
    <row r="590" spans="1:16" x14ac:dyDescent="0.2">
      <c r="A590" s="38"/>
      <c r="B590" s="39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</row>
    <row r="591" spans="1:16" x14ac:dyDescent="0.2">
      <c r="A591" s="38"/>
      <c r="B591" s="39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</row>
    <row r="592" spans="1:16" x14ac:dyDescent="0.2">
      <c r="A592" s="38"/>
      <c r="B592" s="39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</row>
    <row r="593" spans="1:16" x14ac:dyDescent="0.2">
      <c r="A593" s="38"/>
      <c r="B593" s="39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</row>
    <row r="594" spans="1:16" x14ac:dyDescent="0.2">
      <c r="A594" s="38"/>
      <c r="B594" s="39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</row>
    <row r="595" spans="1:16" x14ac:dyDescent="0.2">
      <c r="A595" s="38"/>
      <c r="B595" s="39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</row>
    <row r="596" spans="1:16" x14ac:dyDescent="0.2">
      <c r="A596" s="38"/>
      <c r="B596" s="39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</row>
    <row r="597" spans="1:16" x14ac:dyDescent="0.2">
      <c r="A597" s="38"/>
      <c r="B597" s="39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</row>
    <row r="598" spans="1:16" x14ac:dyDescent="0.2">
      <c r="A598" s="38"/>
      <c r="B598" s="39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</row>
    <row r="599" spans="1:16" x14ac:dyDescent="0.2">
      <c r="A599" s="38"/>
      <c r="B599" s="39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</row>
    <row r="600" spans="1:16" x14ac:dyDescent="0.2">
      <c r="A600" s="38"/>
      <c r="B600" s="39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</row>
    <row r="601" spans="1:16" x14ac:dyDescent="0.2">
      <c r="A601" s="38"/>
      <c r="B601" s="39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</row>
    <row r="602" spans="1:16" x14ac:dyDescent="0.2">
      <c r="A602" s="38"/>
      <c r="B602" s="39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</row>
    <row r="603" spans="1:16" x14ac:dyDescent="0.2">
      <c r="A603" s="38"/>
      <c r="B603" s="39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</row>
    <row r="604" spans="1:16" x14ac:dyDescent="0.2">
      <c r="A604" s="38"/>
      <c r="B604" s="39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</row>
    <row r="605" spans="1:16" x14ac:dyDescent="0.2">
      <c r="A605" s="38"/>
      <c r="B605" s="39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</row>
    <row r="606" spans="1:16" x14ac:dyDescent="0.2">
      <c r="A606" s="38"/>
      <c r="B606" s="39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</row>
    <row r="607" spans="1:16" x14ac:dyDescent="0.2">
      <c r="A607" s="38"/>
      <c r="B607" s="39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</row>
    <row r="608" spans="1:16" x14ac:dyDescent="0.2">
      <c r="A608" s="38"/>
      <c r="B608" s="39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</row>
    <row r="609" spans="1:16" x14ac:dyDescent="0.2">
      <c r="A609" s="38"/>
      <c r="B609" s="39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</row>
    <row r="610" spans="1:16" x14ac:dyDescent="0.2">
      <c r="A610" s="38"/>
      <c r="B610" s="39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</row>
    <row r="611" spans="1:16" x14ac:dyDescent="0.2">
      <c r="A611" s="38"/>
      <c r="B611" s="39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</row>
    <row r="612" spans="1:16" x14ac:dyDescent="0.2">
      <c r="A612" s="38"/>
      <c r="B612" s="39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</row>
    <row r="613" spans="1:16" x14ac:dyDescent="0.2">
      <c r="A613" s="38"/>
      <c r="B613" s="39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</row>
    <row r="614" spans="1:16" x14ac:dyDescent="0.2">
      <c r="A614" s="38"/>
      <c r="B614" s="39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</row>
    <row r="615" spans="1:16" x14ac:dyDescent="0.2">
      <c r="A615" s="38"/>
      <c r="B615" s="39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</row>
    <row r="616" spans="1:16" x14ac:dyDescent="0.2">
      <c r="A616" s="38"/>
      <c r="B616" s="39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</row>
    <row r="617" spans="1:16" x14ac:dyDescent="0.2">
      <c r="A617" s="38"/>
      <c r="B617" s="39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</row>
    <row r="618" spans="1:16" x14ac:dyDescent="0.2">
      <c r="A618" s="38"/>
      <c r="B618" s="39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</row>
    <row r="619" spans="1:16" x14ac:dyDescent="0.2">
      <c r="A619" s="38"/>
      <c r="B619" s="39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</row>
    <row r="620" spans="1:16" x14ac:dyDescent="0.2">
      <c r="A620" s="38"/>
      <c r="B620" s="39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</row>
    <row r="621" spans="1:16" x14ac:dyDescent="0.2">
      <c r="A621" s="38"/>
      <c r="B621" s="39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</row>
    <row r="622" spans="1:16" x14ac:dyDescent="0.2">
      <c r="A622" s="38"/>
      <c r="B622" s="39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</row>
    <row r="623" spans="1:16" x14ac:dyDescent="0.2">
      <c r="A623" s="38"/>
      <c r="B623" s="39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</row>
    <row r="624" spans="1:16" x14ac:dyDescent="0.2">
      <c r="A624" s="38"/>
      <c r="B624" s="39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</row>
    <row r="625" spans="1:16" x14ac:dyDescent="0.2">
      <c r="A625" s="38"/>
      <c r="B625" s="39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</row>
    <row r="626" spans="1:16" x14ac:dyDescent="0.2">
      <c r="A626" s="38"/>
      <c r="B626" s="39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</row>
    <row r="627" spans="1:16" x14ac:dyDescent="0.2">
      <c r="A627" s="38"/>
      <c r="B627" s="39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</row>
    <row r="628" spans="1:16" x14ac:dyDescent="0.2">
      <c r="A628" s="38"/>
      <c r="B628" s="39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</row>
    <row r="629" spans="1:16" x14ac:dyDescent="0.2">
      <c r="A629" s="38"/>
      <c r="B629" s="39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</row>
    <row r="630" spans="1:16" x14ac:dyDescent="0.2">
      <c r="A630" s="38"/>
      <c r="B630" s="39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</row>
    <row r="631" spans="1:16" x14ac:dyDescent="0.2">
      <c r="A631" s="38"/>
      <c r="B631" s="39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</row>
    <row r="632" spans="1:16" x14ac:dyDescent="0.2">
      <c r="A632" s="38"/>
      <c r="B632" s="39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</row>
    <row r="633" spans="1:16" x14ac:dyDescent="0.2">
      <c r="A633" s="38"/>
      <c r="B633" s="39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</row>
    <row r="634" spans="1:16" x14ac:dyDescent="0.2">
      <c r="A634" s="38"/>
      <c r="B634" s="39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</row>
    <row r="635" spans="1:16" x14ac:dyDescent="0.2">
      <c r="A635" s="38"/>
      <c r="B635" s="39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</row>
    <row r="636" spans="1:16" x14ac:dyDescent="0.2">
      <c r="A636" s="38"/>
      <c r="B636" s="39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</row>
    <row r="637" spans="1:16" x14ac:dyDescent="0.2">
      <c r="A637" s="38"/>
      <c r="B637" s="39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</row>
    <row r="638" spans="1:16" x14ac:dyDescent="0.2">
      <c r="A638" s="38"/>
      <c r="B638" s="39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</row>
    <row r="639" spans="1:16" x14ac:dyDescent="0.2">
      <c r="A639" s="38"/>
      <c r="B639" s="39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</row>
    <row r="640" spans="1:16" x14ac:dyDescent="0.2">
      <c r="A640" s="38"/>
      <c r="B640" s="39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</row>
    <row r="641" spans="1:16" x14ac:dyDescent="0.2">
      <c r="A641" s="38"/>
      <c r="B641" s="39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</row>
    <row r="642" spans="1:16" x14ac:dyDescent="0.2">
      <c r="A642" s="38"/>
      <c r="B642" s="39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</row>
    <row r="643" spans="1:16" x14ac:dyDescent="0.2">
      <c r="A643" s="38"/>
      <c r="B643" s="39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</row>
    <row r="644" spans="1:16" x14ac:dyDescent="0.2">
      <c r="A644" s="38"/>
      <c r="B644" s="39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</row>
    <row r="645" spans="1:16" x14ac:dyDescent="0.2">
      <c r="A645" s="38"/>
      <c r="B645" s="39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</row>
    <row r="646" spans="1:16" x14ac:dyDescent="0.2">
      <c r="A646" s="38"/>
      <c r="B646" s="39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</row>
    <row r="647" spans="1:16" x14ac:dyDescent="0.2">
      <c r="A647" s="38"/>
      <c r="B647" s="39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</row>
    <row r="648" spans="1:16" x14ac:dyDescent="0.2">
      <c r="A648" s="38"/>
      <c r="B648" s="39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</row>
    <row r="649" spans="1:16" x14ac:dyDescent="0.2">
      <c r="A649" s="38"/>
      <c r="B649" s="39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</row>
    <row r="650" spans="1:16" x14ac:dyDescent="0.2">
      <c r="A650" s="38"/>
      <c r="B650" s="39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</row>
    <row r="651" spans="1:16" x14ac:dyDescent="0.2">
      <c r="A651" s="38"/>
      <c r="B651" s="39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</row>
    <row r="652" spans="1:16" x14ac:dyDescent="0.2">
      <c r="A652" s="38"/>
      <c r="B652" s="39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</row>
    <row r="653" spans="1:16" x14ac:dyDescent="0.2">
      <c r="A653" s="38"/>
      <c r="B653" s="39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</row>
    <row r="654" spans="1:16" x14ac:dyDescent="0.2">
      <c r="A654" s="38"/>
      <c r="B654" s="39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</row>
    <row r="655" spans="1:16" x14ac:dyDescent="0.2">
      <c r="A655" s="38"/>
      <c r="B655" s="39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</row>
    <row r="656" spans="1:16" x14ac:dyDescent="0.2">
      <c r="A656" s="38"/>
      <c r="B656" s="39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</row>
    <row r="657" spans="1:16" x14ac:dyDescent="0.2">
      <c r="A657" s="38"/>
      <c r="B657" s="39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</row>
    <row r="658" spans="1:16" x14ac:dyDescent="0.2">
      <c r="A658" s="38"/>
      <c r="B658" s="39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</row>
    <row r="659" spans="1:16" x14ac:dyDescent="0.2">
      <c r="A659" s="38"/>
      <c r="B659" s="39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</row>
    <row r="660" spans="1:16" x14ac:dyDescent="0.2">
      <c r="A660" s="38"/>
      <c r="B660" s="39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</row>
    <row r="661" spans="1:16" x14ac:dyDescent="0.2">
      <c r="A661" s="38"/>
      <c r="B661" s="39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</row>
    <row r="662" spans="1:16" x14ac:dyDescent="0.2">
      <c r="A662" s="38"/>
      <c r="B662" s="39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</row>
    <row r="663" spans="1:16" x14ac:dyDescent="0.2">
      <c r="A663" s="38"/>
      <c r="B663" s="39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</row>
    <row r="664" spans="1:16" x14ac:dyDescent="0.2">
      <c r="A664" s="38"/>
      <c r="B664" s="39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</row>
    <row r="665" spans="1:16" x14ac:dyDescent="0.2">
      <c r="A665" s="38"/>
      <c r="B665" s="39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</row>
    <row r="666" spans="1:16" x14ac:dyDescent="0.2">
      <c r="A666" s="38"/>
      <c r="B666" s="39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</row>
    <row r="667" spans="1:16" x14ac:dyDescent="0.2">
      <c r="A667" s="38"/>
      <c r="B667" s="39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</row>
    <row r="668" spans="1:16" x14ac:dyDescent="0.2">
      <c r="A668" s="38"/>
      <c r="B668" s="39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</row>
    <row r="669" spans="1:16" x14ac:dyDescent="0.2">
      <c r="A669" s="38"/>
      <c r="B669" s="39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</row>
    <row r="670" spans="1:16" x14ac:dyDescent="0.2">
      <c r="A670" s="38"/>
      <c r="B670" s="39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</row>
    <row r="671" spans="1:16" x14ac:dyDescent="0.2">
      <c r="A671" s="38"/>
      <c r="B671" s="39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</row>
    <row r="672" spans="1:16" x14ac:dyDescent="0.2">
      <c r="A672" s="38"/>
      <c r="B672" s="39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</row>
    <row r="673" spans="1:16" x14ac:dyDescent="0.2">
      <c r="A673" s="38"/>
      <c r="B673" s="39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</row>
    <row r="674" spans="1:16" x14ac:dyDescent="0.2">
      <c r="A674" s="38"/>
      <c r="B674" s="39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</row>
    <row r="675" spans="1:16" x14ac:dyDescent="0.2">
      <c r="A675" s="38"/>
      <c r="B675" s="39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</row>
    <row r="676" spans="1:16" x14ac:dyDescent="0.2">
      <c r="A676" s="38"/>
      <c r="B676" s="39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</row>
    <row r="677" spans="1:16" x14ac:dyDescent="0.2">
      <c r="A677" s="38"/>
      <c r="B677" s="39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</row>
    <row r="678" spans="1:16" x14ac:dyDescent="0.2">
      <c r="A678" s="38"/>
      <c r="B678" s="39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</row>
    <row r="679" spans="1:16" x14ac:dyDescent="0.2">
      <c r="A679" s="38"/>
      <c r="B679" s="39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</row>
    <row r="680" spans="1:16" x14ac:dyDescent="0.2">
      <c r="A680" s="38"/>
      <c r="B680" s="39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</row>
    <row r="681" spans="1:16" x14ac:dyDescent="0.2">
      <c r="A681" s="38"/>
      <c r="B681" s="39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</row>
    <row r="682" spans="1:16" x14ac:dyDescent="0.2">
      <c r="A682" s="38"/>
      <c r="B682" s="39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</row>
    <row r="683" spans="1:16" x14ac:dyDescent="0.2">
      <c r="A683" s="38"/>
      <c r="B683" s="39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</row>
    <row r="684" spans="1:16" x14ac:dyDescent="0.2">
      <c r="A684" s="38"/>
      <c r="B684" s="39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</row>
    <row r="685" spans="1:16" x14ac:dyDescent="0.2">
      <c r="A685" s="38"/>
      <c r="B685" s="39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</row>
    <row r="686" spans="1:16" x14ac:dyDescent="0.2">
      <c r="A686" s="38"/>
      <c r="B686" s="39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</row>
    <row r="687" spans="1:16" x14ac:dyDescent="0.2">
      <c r="A687" s="38"/>
      <c r="B687" s="39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</row>
    <row r="688" spans="1:16" x14ac:dyDescent="0.2">
      <c r="A688" s="38"/>
      <c r="B688" s="39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</row>
    <row r="689" spans="1:16" x14ac:dyDescent="0.2">
      <c r="A689" s="38"/>
      <c r="B689" s="39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</row>
    <row r="690" spans="1:16" x14ac:dyDescent="0.2">
      <c r="A690" s="38"/>
      <c r="B690" s="39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</row>
    <row r="691" spans="1:16" x14ac:dyDescent="0.2">
      <c r="A691" s="38"/>
      <c r="B691" s="39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</row>
    <row r="692" spans="1:16" x14ac:dyDescent="0.2">
      <c r="A692" s="38"/>
      <c r="B692" s="39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</row>
    <row r="693" spans="1:16" x14ac:dyDescent="0.2">
      <c r="A693" s="38"/>
      <c r="B693" s="39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</row>
    <row r="694" spans="1:16" x14ac:dyDescent="0.2">
      <c r="A694" s="38"/>
      <c r="B694" s="39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</row>
    <row r="695" spans="1:16" x14ac:dyDescent="0.2">
      <c r="A695" s="38"/>
      <c r="B695" s="39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</row>
    <row r="696" spans="1:16" x14ac:dyDescent="0.2">
      <c r="A696" s="38"/>
      <c r="B696" s="39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</row>
    <row r="697" spans="1:16" x14ac:dyDescent="0.2">
      <c r="A697" s="38"/>
      <c r="B697" s="39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</row>
    <row r="698" spans="1:16" x14ac:dyDescent="0.2">
      <c r="A698" s="38"/>
      <c r="B698" s="39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</row>
    <row r="699" spans="1:16" x14ac:dyDescent="0.2">
      <c r="A699" s="38"/>
      <c r="B699" s="39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</row>
    <row r="700" spans="1:16" x14ac:dyDescent="0.2">
      <c r="A700" s="38"/>
      <c r="B700" s="39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</row>
    <row r="701" spans="1:16" x14ac:dyDescent="0.2">
      <c r="A701" s="38"/>
      <c r="B701" s="39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</row>
    <row r="702" spans="1:16" x14ac:dyDescent="0.2">
      <c r="A702" s="38"/>
      <c r="B702" s="39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</row>
    <row r="703" spans="1:16" x14ac:dyDescent="0.2">
      <c r="A703" s="38"/>
      <c r="B703" s="39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</row>
    <row r="704" spans="1:16" x14ac:dyDescent="0.2">
      <c r="A704" s="38"/>
      <c r="B704" s="39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</row>
    <row r="705" spans="1:16" x14ac:dyDescent="0.2">
      <c r="A705" s="38"/>
      <c r="B705" s="39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</row>
    <row r="706" spans="1:16" x14ac:dyDescent="0.2">
      <c r="A706" s="38"/>
      <c r="B706" s="39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</row>
    <row r="707" spans="1:16" x14ac:dyDescent="0.2">
      <c r="A707" s="38"/>
      <c r="B707" s="39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</row>
    <row r="708" spans="1:16" x14ac:dyDescent="0.2">
      <c r="A708" s="38"/>
      <c r="B708" s="39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</row>
    <row r="709" spans="1:16" x14ac:dyDescent="0.2">
      <c r="A709" s="38"/>
      <c r="B709" s="39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</row>
    <row r="710" spans="1:16" x14ac:dyDescent="0.2">
      <c r="A710" s="38"/>
      <c r="B710" s="39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</row>
    <row r="711" spans="1:16" x14ac:dyDescent="0.2">
      <c r="A711" s="38"/>
      <c r="B711" s="39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</row>
    <row r="712" spans="1:16" x14ac:dyDescent="0.2">
      <c r="A712" s="38"/>
      <c r="B712" s="39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</row>
    <row r="713" spans="1:16" x14ac:dyDescent="0.2">
      <c r="A713" s="38"/>
      <c r="B713" s="39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</row>
    <row r="714" spans="1:16" x14ac:dyDescent="0.2">
      <c r="A714" s="38"/>
      <c r="B714" s="39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</row>
    <row r="715" spans="1:16" x14ac:dyDescent="0.2">
      <c r="A715" s="38"/>
      <c r="B715" s="39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</row>
    <row r="716" spans="1:16" x14ac:dyDescent="0.2">
      <c r="A716" s="38"/>
      <c r="B716" s="39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</row>
    <row r="717" spans="1:16" x14ac:dyDescent="0.2">
      <c r="A717" s="38"/>
      <c r="B717" s="39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</row>
    <row r="718" spans="1:16" x14ac:dyDescent="0.2">
      <c r="A718" s="38"/>
      <c r="B718" s="39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</row>
    <row r="719" spans="1:16" x14ac:dyDescent="0.2">
      <c r="A719" s="38"/>
      <c r="B719" s="39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</row>
    <row r="720" spans="1:16" x14ac:dyDescent="0.2">
      <c r="A720" s="38"/>
      <c r="B720" s="39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</row>
    <row r="721" spans="1:16" x14ac:dyDescent="0.2">
      <c r="A721" s="38"/>
      <c r="B721" s="39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</row>
    <row r="722" spans="1:16" x14ac:dyDescent="0.2">
      <c r="A722" s="38"/>
      <c r="B722" s="39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</row>
    <row r="723" spans="1:16" x14ac:dyDescent="0.2">
      <c r="A723" s="38"/>
      <c r="B723" s="39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</row>
    <row r="724" spans="1:16" x14ac:dyDescent="0.2">
      <c r="A724" s="38"/>
      <c r="B724" s="39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</row>
    <row r="725" spans="1:16" x14ac:dyDescent="0.2">
      <c r="A725" s="38"/>
      <c r="B725" s="39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</row>
    <row r="726" spans="1:16" x14ac:dyDescent="0.2">
      <c r="A726" s="38"/>
      <c r="B726" s="39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</row>
    <row r="727" spans="1:16" x14ac:dyDescent="0.2">
      <c r="A727" s="38"/>
      <c r="B727" s="39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</row>
    <row r="728" spans="1:16" x14ac:dyDescent="0.2">
      <c r="A728" s="38"/>
      <c r="B728" s="39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</row>
    <row r="729" spans="1:16" x14ac:dyDescent="0.2">
      <c r="A729" s="38"/>
      <c r="B729" s="39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</row>
    <row r="730" spans="1:16" x14ac:dyDescent="0.2">
      <c r="A730" s="38"/>
      <c r="B730" s="39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</row>
    <row r="731" spans="1:16" x14ac:dyDescent="0.2">
      <c r="A731" s="38"/>
      <c r="B731" s="39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</row>
    <row r="732" spans="1:16" x14ac:dyDescent="0.2">
      <c r="A732" s="38"/>
      <c r="B732" s="39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</row>
    <row r="733" spans="1:16" x14ac:dyDescent="0.2">
      <c r="A733" s="38"/>
      <c r="B733" s="39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</row>
    <row r="734" spans="1:16" x14ac:dyDescent="0.2">
      <c r="A734" s="38"/>
      <c r="B734" s="39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</row>
    <row r="735" spans="1:16" x14ac:dyDescent="0.2">
      <c r="A735" s="38"/>
      <c r="B735" s="39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</row>
    <row r="736" spans="1:16" x14ac:dyDescent="0.2">
      <c r="A736" s="38"/>
      <c r="B736" s="39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</row>
    <row r="737" spans="1:16" x14ac:dyDescent="0.2">
      <c r="A737" s="38"/>
      <c r="B737" s="39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</row>
    <row r="738" spans="1:16" x14ac:dyDescent="0.2">
      <c r="A738" s="38"/>
      <c r="B738" s="39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</row>
    <row r="739" spans="1:16" x14ac:dyDescent="0.2">
      <c r="A739" s="38"/>
      <c r="B739" s="39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</row>
    <row r="740" spans="1:16" x14ac:dyDescent="0.2">
      <c r="A740" s="38"/>
      <c r="B740" s="39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</row>
    <row r="741" spans="1:16" x14ac:dyDescent="0.2">
      <c r="A741" s="38"/>
      <c r="B741" s="39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</row>
    <row r="742" spans="1:16" x14ac:dyDescent="0.2">
      <c r="A742" s="38"/>
      <c r="B742" s="39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</row>
    <row r="743" spans="1:16" x14ac:dyDescent="0.2">
      <c r="A743" s="38"/>
      <c r="B743" s="39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</row>
    <row r="744" spans="1:16" x14ac:dyDescent="0.2">
      <c r="A744" s="38"/>
      <c r="B744" s="39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</row>
    <row r="745" spans="1:16" x14ac:dyDescent="0.2">
      <c r="A745" s="38"/>
      <c r="B745" s="39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</row>
    <row r="746" spans="1:16" x14ac:dyDescent="0.2">
      <c r="A746" s="38"/>
      <c r="B746" s="39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</row>
    <row r="747" spans="1:16" x14ac:dyDescent="0.2">
      <c r="A747" s="38"/>
      <c r="B747" s="39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</row>
    <row r="748" spans="1:16" x14ac:dyDescent="0.2">
      <c r="A748" s="38"/>
      <c r="B748" s="39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</row>
    <row r="749" spans="1:16" x14ac:dyDescent="0.2">
      <c r="A749" s="38"/>
      <c r="B749" s="39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</row>
    <row r="750" spans="1:16" x14ac:dyDescent="0.2">
      <c r="A750" s="38"/>
      <c r="B750" s="39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</row>
    <row r="751" spans="1:16" x14ac:dyDescent="0.2">
      <c r="A751" s="38"/>
      <c r="B751" s="39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</row>
    <row r="752" spans="1:16" x14ac:dyDescent="0.2">
      <c r="A752" s="38"/>
      <c r="B752" s="39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</row>
    <row r="753" spans="1:16" x14ac:dyDescent="0.2">
      <c r="A753" s="38"/>
      <c r="B753" s="39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</row>
    <row r="754" spans="1:16" x14ac:dyDescent="0.2">
      <c r="A754" s="38"/>
      <c r="B754" s="39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</row>
    <row r="755" spans="1:16" x14ac:dyDescent="0.2">
      <c r="A755" s="38"/>
      <c r="B755" s="39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</row>
    <row r="756" spans="1:16" x14ac:dyDescent="0.2">
      <c r="A756" s="38"/>
      <c r="B756" s="39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</row>
    <row r="757" spans="1:16" x14ac:dyDescent="0.2">
      <c r="A757" s="38"/>
      <c r="B757" s="39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</row>
    <row r="758" spans="1:16" x14ac:dyDescent="0.2">
      <c r="A758" s="38"/>
      <c r="B758" s="39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</row>
    <row r="759" spans="1:16" x14ac:dyDescent="0.2">
      <c r="A759" s="38"/>
      <c r="B759" s="39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</row>
    <row r="760" spans="1:16" x14ac:dyDescent="0.2">
      <c r="A760" s="38"/>
      <c r="B760" s="39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</row>
    <row r="761" spans="1:16" x14ac:dyDescent="0.2">
      <c r="A761" s="38"/>
      <c r="B761" s="39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</row>
    <row r="762" spans="1:16" x14ac:dyDescent="0.2">
      <c r="A762" s="38"/>
      <c r="B762" s="39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</row>
    <row r="763" spans="1:16" x14ac:dyDescent="0.2">
      <c r="A763" s="38"/>
      <c r="B763" s="39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</row>
    <row r="764" spans="1:16" x14ac:dyDescent="0.2">
      <c r="A764" s="38"/>
      <c r="B764" s="39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</row>
    <row r="765" spans="1:16" x14ac:dyDescent="0.2">
      <c r="A765" s="38"/>
      <c r="B765" s="39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</row>
    <row r="766" spans="1:16" x14ac:dyDescent="0.2">
      <c r="A766" s="38"/>
      <c r="B766" s="39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</row>
    <row r="767" spans="1:16" x14ac:dyDescent="0.2">
      <c r="A767" s="38"/>
      <c r="B767" s="39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</row>
    <row r="768" spans="1:16" x14ac:dyDescent="0.2">
      <c r="A768" s="38"/>
      <c r="B768" s="39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</row>
    <row r="769" spans="1:16" x14ac:dyDescent="0.2">
      <c r="A769" s="38"/>
      <c r="B769" s="39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</row>
    <row r="770" spans="1:16" x14ac:dyDescent="0.2">
      <c r="A770" s="38"/>
      <c r="B770" s="39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</row>
    <row r="771" spans="1:16" x14ac:dyDescent="0.2">
      <c r="A771" s="38"/>
      <c r="B771" s="39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</row>
    <row r="772" spans="1:16" x14ac:dyDescent="0.2">
      <c r="A772" s="38"/>
      <c r="B772" s="39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</row>
    <row r="773" spans="1:16" x14ac:dyDescent="0.2">
      <c r="A773" s="38"/>
      <c r="B773" s="39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</row>
    <row r="774" spans="1:16" x14ac:dyDescent="0.2">
      <c r="A774" s="38"/>
      <c r="B774" s="39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</row>
    <row r="775" spans="1:16" x14ac:dyDescent="0.2">
      <c r="A775" s="38"/>
      <c r="B775" s="39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</row>
    <row r="776" spans="1:16" x14ac:dyDescent="0.2">
      <c r="A776" s="38"/>
      <c r="B776" s="39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</row>
    <row r="777" spans="1:16" x14ac:dyDescent="0.2">
      <c r="A777" s="38"/>
      <c r="B777" s="39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</row>
    <row r="778" spans="1:16" x14ac:dyDescent="0.2">
      <c r="A778" s="38"/>
      <c r="B778" s="39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</row>
    <row r="779" spans="1:16" x14ac:dyDescent="0.2">
      <c r="A779" s="38"/>
      <c r="B779" s="39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</row>
    <row r="780" spans="1:16" x14ac:dyDescent="0.2">
      <c r="A780" s="38"/>
      <c r="B780" s="39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</row>
    <row r="781" spans="1:16" x14ac:dyDescent="0.2">
      <c r="A781" s="38"/>
      <c r="B781" s="39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</row>
    <row r="782" spans="1:16" x14ac:dyDescent="0.2">
      <c r="A782" s="38"/>
      <c r="B782" s="39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</row>
    <row r="783" spans="1:16" x14ac:dyDescent="0.2">
      <c r="A783" s="38"/>
      <c r="B783" s="39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</row>
    <row r="784" spans="1:16" x14ac:dyDescent="0.2">
      <c r="A784" s="38"/>
      <c r="B784" s="39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</row>
    <row r="785" spans="1:16" x14ac:dyDescent="0.2">
      <c r="A785" s="38"/>
      <c r="B785" s="39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</row>
    <row r="786" spans="1:16" x14ac:dyDescent="0.2">
      <c r="A786" s="38"/>
      <c r="B786" s="39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</row>
    <row r="787" spans="1:16" x14ac:dyDescent="0.2">
      <c r="A787" s="38"/>
      <c r="B787" s="39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</row>
    <row r="788" spans="1:16" x14ac:dyDescent="0.2">
      <c r="A788" s="38"/>
      <c r="B788" s="39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</row>
    <row r="789" spans="1:16" x14ac:dyDescent="0.2">
      <c r="A789" s="38"/>
      <c r="B789" s="39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</row>
    <row r="790" spans="1:16" x14ac:dyDescent="0.2">
      <c r="A790" s="38"/>
      <c r="B790" s="39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</row>
    <row r="791" spans="1:16" x14ac:dyDescent="0.2">
      <c r="A791" s="38"/>
      <c r="B791" s="39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</row>
    <row r="792" spans="1:16" x14ac:dyDescent="0.2">
      <c r="A792" s="38"/>
      <c r="B792" s="39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</row>
    <row r="793" spans="1:16" x14ac:dyDescent="0.2">
      <c r="A793" s="38"/>
      <c r="B793" s="39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</row>
    <row r="794" spans="1:16" x14ac:dyDescent="0.2">
      <c r="A794" s="38"/>
      <c r="B794" s="39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</row>
    <row r="795" spans="1:16" x14ac:dyDescent="0.2">
      <c r="A795" s="38"/>
      <c r="B795" s="39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</row>
    <row r="796" spans="1:16" x14ac:dyDescent="0.2">
      <c r="A796" s="38"/>
      <c r="B796" s="39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</row>
    <row r="797" spans="1:16" x14ac:dyDescent="0.2">
      <c r="A797" s="38"/>
      <c r="B797" s="39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</row>
    <row r="798" spans="1:16" x14ac:dyDescent="0.2">
      <c r="A798" s="38"/>
      <c r="B798" s="39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</row>
    <row r="799" spans="1:16" x14ac:dyDescent="0.2">
      <c r="A799" s="38"/>
      <c r="B799" s="39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</row>
    <row r="800" spans="1:16" x14ac:dyDescent="0.2">
      <c r="A800" s="38"/>
      <c r="B800" s="39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</row>
    <row r="801" spans="1:16" x14ac:dyDescent="0.2">
      <c r="A801" s="38"/>
      <c r="B801" s="39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</row>
    <row r="802" spans="1:16" x14ac:dyDescent="0.2">
      <c r="A802" s="38"/>
      <c r="B802" s="39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</row>
    <row r="803" spans="1:16" x14ac:dyDescent="0.2">
      <c r="A803" s="38"/>
      <c r="B803" s="39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</row>
    <row r="804" spans="1:16" x14ac:dyDescent="0.2">
      <c r="A804" s="38"/>
      <c r="B804" s="39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</row>
    <row r="805" spans="1:16" x14ac:dyDescent="0.2">
      <c r="A805" s="38"/>
      <c r="B805" s="39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</row>
    <row r="806" spans="1:16" x14ac:dyDescent="0.2">
      <c r="A806" s="38"/>
      <c r="B806" s="39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</row>
    <row r="807" spans="1:16" x14ac:dyDescent="0.2">
      <c r="A807" s="38"/>
      <c r="B807" s="39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</row>
    <row r="808" spans="1:16" x14ac:dyDescent="0.2">
      <c r="A808" s="38"/>
      <c r="B808" s="39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</row>
    <row r="809" spans="1:16" x14ac:dyDescent="0.2">
      <c r="A809" s="38"/>
      <c r="B809" s="39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</row>
    <row r="810" spans="1:16" x14ac:dyDescent="0.2">
      <c r="A810" s="38"/>
      <c r="B810" s="39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</row>
    <row r="811" spans="1:16" x14ac:dyDescent="0.2">
      <c r="A811" s="38"/>
      <c r="B811" s="39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</row>
    <row r="812" spans="1:16" x14ac:dyDescent="0.2">
      <c r="A812" s="38"/>
      <c r="B812" s="39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</row>
    <row r="813" spans="1:16" x14ac:dyDescent="0.2">
      <c r="A813" s="38"/>
      <c r="B813" s="39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</row>
    <row r="814" spans="1:16" x14ac:dyDescent="0.2">
      <c r="A814" s="38"/>
      <c r="B814" s="39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</row>
    <row r="815" spans="1:16" x14ac:dyDescent="0.2">
      <c r="A815" s="38"/>
      <c r="B815" s="39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</row>
    <row r="816" spans="1:16" x14ac:dyDescent="0.2">
      <c r="A816" s="38"/>
      <c r="B816" s="39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</row>
    <row r="817" spans="1:16" x14ac:dyDescent="0.2">
      <c r="A817" s="38"/>
      <c r="B817" s="39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</row>
    <row r="818" spans="1:16" x14ac:dyDescent="0.2">
      <c r="A818" s="38"/>
      <c r="B818" s="39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</row>
    <row r="819" spans="1:16" x14ac:dyDescent="0.2">
      <c r="A819" s="38"/>
      <c r="B819" s="39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</row>
    <row r="820" spans="1:16" x14ac:dyDescent="0.2">
      <c r="A820" s="38"/>
      <c r="B820" s="39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</row>
    <row r="821" spans="1:16" x14ac:dyDescent="0.2">
      <c r="A821" s="38"/>
      <c r="B821" s="39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</row>
    <row r="822" spans="1:16" x14ac:dyDescent="0.2">
      <c r="A822" s="38"/>
      <c r="B822" s="39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</row>
    <row r="823" spans="1:16" x14ac:dyDescent="0.2">
      <c r="A823" s="38"/>
      <c r="B823" s="39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</row>
    <row r="824" spans="1:16" x14ac:dyDescent="0.2">
      <c r="A824" s="38"/>
      <c r="B824" s="39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</row>
    <row r="825" spans="1:16" x14ac:dyDescent="0.2">
      <c r="A825" s="38"/>
      <c r="B825" s="39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</row>
    <row r="826" spans="1:16" x14ac:dyDescent="0.2">
      <c r="A826" s="38"/>
      <c r="B826" s="39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</row>
    <row r="827" spans="1:16" x14ac:dyDescent="0.2">
      <c r="A827" s="38"/>
      <c r="B827" s="39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</row>
    <row r="828" spans="1:16" x14ac:dyDescent="0.2">
      <c r="A828" s="38"/>
      <c r="B828" s="39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</row>
    <row r="829" spans="1:16" x14ac:dyDescent="0.2">
      <c r="A829" s="38"/>
      <c r="B829" s="39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</row>
    <row r="830" spans="1:16" x14ac:dyDescent="0.2">
      <c r="A830" s="38"/>
      <c r="B830" s="39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</row>
    <row r="831" spans="1:16" x14ac:dyDescent="0.2">
      <c r="A831" s="38"/>
      <c r="B831" s="39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</row>
    <row r="832" spans="1:16" x14ac:dyDescent="0.2">
      <c r="A832" s="38"/>
      <c r="B832" s="39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</row>
    <row r="833" spans="1:16" x14ac:dyDescent="0.2">
      <c r="A833" s="38"/>
      <c r="B833" s="39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</row>
    <row r="834" spans="1:16" x14ac:dyDescent="0.2">
      <c r="A834" s="38"/>
      <c r="B834" s="39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</row>
    <row r="835" spans="1:16" x14ac:dyDescent="0.2">
      <c r="A835" s="38"/>
      <c r="B835" s="39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</row>
    <row r="836" spans="1:16" x14ac:dyDescent="0.2">
      <c r="A836" s="38"/>
      <c r="B836" s="39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</row>
    <row r="837" spans="1:16" x14ac:dyDescent="0.2">
      <c r="A837" s="38"/>
      <c r="B837" s="39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</row>
    <row r="838" spans="1:16" x14ac:dyDescent="0.2">
      <c r="A838" s="38"/>
      <c r="B838" s="39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</row>
    <row r="839" spans="1:16" x14ac:dyDescent="0.2">
      <c r="A839" s="38"/>
      <c r="B839" s="39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</row>
    <row r="840" spans="1:16" x14ac:dyDescent="0.2">
      <c r="A840" s="38"/>
      <c r="B840" s="39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</row>
    <row r="841" spans="1:16" x14ac:dyDescent="0.2">
      <c r="A841" s="38"/>
      <c r="B841" s="39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</row>
    <row r="842" spans="1:16" x14ac:dyDescent="0.2">
      <c r="A842" s="38"/>
      <c r="B842" s="39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</row>
    <row r="843" spans="1:16" x14ac:dyDescent="0.2">
      <c r="A843" s="38"/>
      <c r="B843" s="39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</row>
    <row r="844" spans="1:16" x14ac:dyDescent="0.2">
      <c r="A844" s="38"/>
      <c r="B844" s="39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</row>
    <row r="845" spans="1:16" x14ac:dyDescent="0.2">
      <c r="A845" s="38"/>
      <c r="B845" s="39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</row>
    <row r="846" spans="1:16" x14ac:dyDescent="0.2">
      <c r="A846" s="38"/>
      <c r="B846" s="39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</row>
    <row r="847" spans="1:16" x14ac:dyDescent="0.2">
      <c r="A847" s="38"/>
      <c r="B847" s="39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</row>
    <row r="848" spans="1:16" x14ac:dyDescent="0.2">
      <c r="A848" s="38"/>
      <c r="B848" s="39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</row>
    <row r="849" spans="1:16" x14ac:dyDescent="0.2">
      <c r="A849" s="38"/>
      <c r="B849" s="39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</row>
    <row r="850" spans="1:16" x14ac:dyDescent="0.2">
      <c r="A850" s="38"/>
      <c r="B850" s="39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</row>
    <row r="851" spans="1:16" x14ac:dyDescent="0.2">
      <c r="A851" s="38"/>
      <c r="B851" s="39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</row>
    <row r="852" spans="1:16" x14ac:dyDescent="0.2">
      <c r="A852" s="38"/>
      <c r="B852" s="39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</row>
    <row r="853" spans="1:16" x14ac:dyDescent="0.2">
      <c r="A853" s="38"/>
      <c r="B853" s="39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</row>
    <row r="854" spans="1:16" x14ac:dyDescent="0.2">
      <c r="A854" s="38"/>
      <c r="B854" s="39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</row>
    <row r="855" spans="1:16" x14ac:dyDescent="0.2">
      <c r="A855" s="38"/>
      <c r="B855" s="39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</row>
    <row r="856" spans="1:16" x14ac:dyDescent="0.2">
      <c r="A856" s="38"/>
      <c r="B856" s="39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</row>
    <row r="857" spans="1:16" x14ac:dyDescent="0.2">
      <c r="A857" s="38"/>
      <c r="B857" s="39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</row>
    <row r="858" spans="1:16" x14ac:dyDescent="0.2">
      <c r="A858" s="38"/>
      <c r="B858" s="39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</row>
    <row r="859" spans="1:16" x14ac:dyDescent="0.2">
      <c r="A859" s="38"/>
      <c r="B859" s="39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</row>
    <row r="860" spans="1:16" x14ac:dyDescent="0.2">
      <c r="A860" s="38"/>
      <c r="B860" s="39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</row>
    <row r="861" spans="1:16" x14ac:dyDescent="0.2">
      <c r="A861" s="38"/>
      <c r="B861" s="39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</row>
    <row r="862" spans="1:16" x14ac:dyDescent="0.2">
      <c r="A862" s="38"/>
      <c r="B862" s="39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</row>
    <row r="863" spans="1:16" x14ac:dyDescent="0.2">
      <c r="A863" s="38"/>
      <c r="B863" s="39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</row>
    <row r="864" spans="1:16" x14ac:dyDescent="0.2">
      <c r="A864" s="38"/>
      <c r="B864" s="39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</row>
    <row r="865" spans="1:16" x14ac:dyDescent="0.2">
      <c r="A865" s="38"/>
      <c r="B865" s="39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</row>
    <row r="866" spans="1:16" x14ac:dyDescent="0.2">
      <c r="A866" s="38"/>
      <c r="B866" s="39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</row>
    <row r="867" spans="1:16" x14ac:dyDescent="0.2">
      <c r="A867" s="38"/>
      <c r="B867" s="39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</row>
    <row r="868" spans="1:16" x14ac:dyDescent="0.2">
      <c r="A868" s="38"/>
      <c r="B868" s="39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</row>
    <row r="869" spans="1:16" x14ac:dyDescent="0.2">
      <c r="A869" s="38"/>
      <c r="B869" s="39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</row>
    <row r="870" spans="1:16" x14ac:dyDescent="0.2">
      <c r="A870" s="38"/>
      <c r="B870" s="39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</row>
    <row r="871" spans="1:16" x14ac:dyDescent="0.2">
      <c r="A871" s="38"/>
      <c r="B871" s="39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</row>
    <row r="872" spans="1:16" x14ac:dyDescent="0.2">
      <c r="A872" s="38"/>
      <c r="B872" s="39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</row>
    <row r="873" spans="1:16" x14ac:dyDescent="0.2">
      <c r="A873" s="38"/>
      <c r="B873" s="39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</row>
    <row r="874" spans="1:16" x14ac:dyDescent="0.2">
      <c r="A874" s="38"/>
      <c r="B874" s="39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</row>
    <row r="875" spans="1:16" x14ac:dyDescent="0.2">
      <c r="A875" s="38"/>
      <c r="B875" s="39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</row>
    <row r="876" spans="1:16" x14ac:dyDescent="0.2">
      <c r="A876" s="38"/>
      <c r="B876" s="39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</row>
    <row r="877" spans="1:16" x14ac:dyDescent="0.2">
      <c r="A877" s="38"/>
      <c r="B877" s="39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</row>
    <row r="878" spans="1:16" x14ac:dyDescent="0.2">
      <c r="A878" s="38"/>
      <c r="B878" s="39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</row>
    <row r="879" spans="1:16" x14ac:dyDescent="0.2">
      <c r="A879" s="38"/>
      <c r="B879" s="39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</row>
    <row r="880" spans="1:16" x14ac:dyDescent="0.2">
      <c r="A880" s="38"/>
      <c r="B880" s="39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</row>
    <row r="881" spans="1:16" x14ac:dyDescent="0.2">
      <c r="A881" s="38"/>
      <c r="B881" s="39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</row>
    <row r="882" spans="1:16" x14ac:dyDescent="0.2">
      <c r="A882" s="38"/>
      <c r="B882" s="39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</row>
    <row r="883" spans="1:16" x14ac:dyDescent="0.2">
      <c r="A883" s="38"/>
      <c r="B883" s="39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</row>
    <row r="884" spans="1:16" x14ac:dyDescent="0.2">
      <c r="A884" s="38"/>
      <c r="B884" s="39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</row>
    <row r="885" spans="1:16" x14ac:dyDescent="0.2">
      <c r="A885" s="38"/>
      <c r="B885" s="39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</row>
    <row r="886" spans="1:16" x14ac:dyDescent="0.2">
      <c r="A886" s="38"/>
      <c r="B886" s="39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</row>
    <row r="887" spans="1:16" x14ac:dyDescent="0.2">
      <c r="A887" s="38"/>
      <c r="B887" s="39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</row>
    <row r="888" spans="1:16" x14ac:dyDescent="0.2">
      <c r="A888" s="38"/>
      <c r="B888" s="39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</row>
    <row r="889" spans="1:16" x14ac:dyDescent="0.2">
      <c r="A889" s="38"/>
      <c r="B889" s="39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</row>
    <row r="890" spans="1:16" x14ac:dyDescent="0.2">
      <c r="A890" s="38"/>
      <c r="B890" s="39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</row>
    <row r="891" spans="1:16" x14ac:dyDescent="0.2">
      <c r="A891" s="38"/>
      <c r="B891" s="39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</row>
    <row r="892" spans="1:16" x14ac:dyDescent="0.2">
      <c r="A892" s="38"/>
      <c r="B892" s="39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</row>
    <row r="893" spans="1:16" x14ac:dyDescent="0.2">
      <c r="A893" s="38"/>
      <c r="B893" s="39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</row>
    <row r="894" spans="1:16" x14ac:dyDescent="0.2">
      <c r="A894" s="38"/>
      <c r="B894" s="39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</row>
    <row r="895" spans="1:16" x14ac:dyDescent="0.2">
      <c r="A895" s="38"/>
      <c r="B895" s="39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</row>
    <row r="896" spans="1:16" x14ac:dyDescent="0.2">
      <c r="A896" s="38"/>
      <c r="B896" s="39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</row>
    <row r="897" spans="1:16" x14ac:dyDescent="0.2">
      <c r="A897" s="38"/>
      <c r="B897" s="39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</row>
    <row r="898" spans="1:16" x14ac:dyDescent="0.2">
      <c r="A898" s="38"/>
      <c r="B898" s="39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</row>
    <row r="899" spans="1:16" x14ac:dyDescent="0.2">
      <c r="A899" s="38"/>
      <c r="B899" s="39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</row>
    <row r="900" spans="1:16" x14ac:dyDescent="0.2">
      <c r="A900" s="38"/>
      <c r="B900" s="39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</row>
    <row r="901" spans="1:16" x14ac:dyDescent="0.2">
      <c r="A901" s="38"/>
      <c r="B901" s="39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</row>
    <row r="902" spans="1:16" x14ac:dyDescent="0.2">
      <c r="A902" s="38"/>
      <c r="B902" s="39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</row>
    <row r="903" spans="1:16" x14ac:dyDescent="0.2">
      <c r="A903" s="38"/>
      <c r="B903" s="39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</row>
    <row r="904" spans="1:16" x14ac:dyDescent="0.2">
      <c r="A904" s="38"/>
      <c r="B904" s="39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</row>
    <row r="905" spans="1:16" x14ac:dyDescent="0.2">
      <c r="A905" s="38"/>
      <c r="B905" s="39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</row>
    <row r="906" spans="1:16" x14ac:dyDescent="0.2">
      <c r="A906" s="38"/>
      <c r="B906" s="39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</row>
    <row r="907" spans="1:16" x14ac:dyDescent="0.2">
      <c r="A907" s="38"/>
      <c r="B907" s="39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</row>
    <row r="908" spans="1:16" x14ac:dyDescent="0.2">
      <c r="A908" s="38"/>
      <c r="B908" s="39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</row>
    <row r="909" spans="1:16" x14ac:dyDescent="0.2">
      <c r="A909" s="38"/>
      <c r="B909" s="39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</row>
    <row r="910" spans="1:16" x14ac:dyDescent="0.2">
      <c r="A910" s="38"/>
      <c r="B910" s="39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</row>
    <row r="911" spans="1:16" x14ac:dyDescent="0.2">
      <c r="A911" s="38"/>
      <c r="B911" s="39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</row>
    <row r="912" spans="1:16" x14ac:dyDescent="0.2">
      <c r="A912" s="38"/>
      <c r="B912" s="39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</row>
    <row r="913" spans="1:16" x14ac:dyDescent="0.2">
      <c r="A913" s="38"/>
      <c r="B913" s="39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</row>
    <row r="914" spans="1:16" x14ac:dyDescent="0.2">
      <c r="A914" s="38"/>
      <c r="B914" s="39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</row>
    <row r="915" spans="1:16" x14ac:dyDescent="0.2">
      <c r="A915" s="38"/>
      <c r="B915" s="39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</row>
    <row r="916" spans="1:16" x14ac:dyDescent="0.2">
      <c r="A916" s="38"/>
      <c r="B916" s="39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</row>
    <row r="917" spans="1:16" x14ac:dyDescent="0.2">
      <c r="A917" s="38"/>
      <c r="B917" s="39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</row>
    <row r="918" spans="1:16" x14ac:dyDescent="0.2">
      <c r="A918" s="38"/>
      <c r="B918" s="39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</row>
    <row r="919" spans="1:16" x14ac:dyDescent="0.2">
      <c r="A919" s="38"/>
      <c r="B919" s="39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</row>
    <row r="920" spans="1:16" x14ac:dyDescent="0.2">
      <c r="A920" s="38"/>
      <c r="B920" s="39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</row>
    <row r="921" spans="1:16" x14ac:dyDescent="0.2">
      <c r="A921" s="38"/>
      <c r="B921" s="39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</row>
    <row r="922" spans="1:16" x14ac:dyDescent="0.2">
      <c r="A922" s="38"/>
      <c r="B922" s="39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</row>
    <row r="923" spans="1:16" x14ac:dyDescent="0.2">
      <c r="A923" s="38"/>
      <c r="B923" s="39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</row>
    <row r="924" spans="1:16" x14ac:dyDescent="0.2">
      <c r="A924" s="38"/>
      <c r="B924" s="39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</row>
    <row r="925" spans="1:16" x14ac:dyDescent="0.2">
      <c r="A925" s="38"/>
      <c r="B925" s="39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</row>
    <row r="926" spans="1:16" x14ac:dyDescent="0.2">
      <c r="A926" s="38"/>
      <c r="B926" s="39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</row>
    <row r="927" spans="1:16" x14ac:dyDescent="0.2">
      <c r="A927" s="38"/>
      <c r="B927" s="39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</row>
    <row r="928" spans="1:16" x14ac:dyDescent="0.2">
      <c r="A928" s="38"/>
      <c r="B928" s="39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</row>
    <row r="929" spans="1:16" x14ac:dyDescent="0.2">
      <c r="A929" s="38"/>
      <c r="B929" s="39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</row>
    <row r="930" spans="1:16" x14ac:dyDescent="0.2">
      <c r="A930" s="38"/>
      <c r="B930" s="39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</row>
    <row r="931" spans="1:16" x14ac:dyDescent="0.2">
      <c r="A931" s="38"/>
      <c r="B931" s="39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</row>
    <row r="932" spans="1:16" x14ac:dyDescent="0.2">
      <c r="A932" s="38"/>
      <c r="B932" s="39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</row>
    <row r="933" spans="1:16" x14ac:dyDescent="0.2">
      <c r="A933" s="38"/>
      <c r="B933" s="39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</row>
    <row r="934" spans="1:16" x14ac:dyDescent="0.2">
      <c r="A934" s="38"/>
      <c r="B934" s="39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</row>
    <row r="935" spans="1:16" x14ac:dyDescent="0.2">
      <c r="A935" s="38"/>
      <c r="B935" s="39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</row>
    <row r="936" spans="1:16" x14ac:dyDescent="0.2">
      <c r="A936" s="38"/>
      <c r="B936" s="39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</row>
    <row r="937" spans="1:16" x14ac:dyDescent="0.2">
      <c r="A937" s="38"/>
      <c r="B937" s="39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</row>
    <row r="938" spans="1:16" x14ac:dyDescent="0.2">
      <c r="A938" s="38"/>
      <c r="B938" s="39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</row>
    <row r="939" spans="1:16" x14ac:dyDescent="0.2">
      <c r="A939" s="38"/>
      <c r="B939" s="39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</row>
    <row r="940" spans="1:16" x14ac:dyDescent="0.2">
      <c r="A940" s="38"/>
      <c r="B940" s="39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</row>
    <row r="941" spans="1:16" x14ac:dyDescent="0.2">
      <c r="A941" s="38"/>
      <c r="B941" s="39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</row>
    <row r="942" spans="1:16" x14ac:dyDescent="0.2">
      <c r="A942" s="38"/>
      <c r="B942" s="39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</row>
    <row r="943" spans="1:16" x14ac:dyDescent="0.2">
      <c r="A943" s="38"/>
      <c r="B943" s="39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</row>
    <row r="944" spans="1:16" x14ac:dyDescent="0.2">
      <c r="A944" s="38"/>
      <c r="B944" s="39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</row>
    <row r="945" spans="1:16" x14ac:dyDescent="0.2">
      <c r="A945" s="38"/>
      <c r="B945" s="39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</row>
    <row r="946" spans="1:16" x14ac:dyDescent="0.2">
      <c r="A946" s="38"/>
      <c r="B946" s="39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</row>
    <row r="947" spans="1:16" x14ac:dyDescent="0.2">
      <c r="A947" s="38"/>
      <c r="B947" s="39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</row>
    <row r="948" spans="1:16" x14ac:dyDescent="0.2">
      <c r="A948" s="38"/>
      <c r="B948" s="39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</row>
    <row r="949" spans="1:16" x14ac:dyDescent="0.2">
      <c r="A949" s="38"/>
      <c r="B949" s="39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</row>
    <row r="950" spans="1:16" x14ac:dyDescent="0.2">
      <c r="A950" s="38"/>
      <c r="B950" s="39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</row>
    <row r="951" spans="1:16" x14ac:dyDescent="0.2">
      <c r="A951" s="38"/>
      <c r="B951" s="39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</row>
    <row r="952" spans="1:16" x14ac:dyDescent="0.2">
      <c r="A952" s="38"/>
      <c r="B952" s="39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</row>
    <row r="953" spans="1:16" x14ac:dyDescent="0.2">
      <c r="A953" s="38"/>
      <c r="B953" s="39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</row>
    <row r="954" spans="1:16" x14ac:dyDescent="0.2">
      <c r="A954" s="38"/>
      <c r="B954" s="39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</row>
    <row r="955" spans="1:16" x14ac:dyDescent="0.2">
      <c r="A955" s="38"/>
      <c r="B955" s="39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</row>
    <row r="956" spans="1:16" x14ac:dyDescent="0.2">
      <c r="A956" s="38"/>
      <c r="B956" s="39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</row>
    <row r="957" spans="1:16" x14ac:dyDescent="0.2">
      <c r="A957" s="38"/>
      <c r="B957" s="39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</row>
    <row r="958" spans="1:16" x14ac:dyDescent="0.2">
      <c r="A958" s="38"/>
      <c r="B958" s="39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</row>
    <row r="959" spans="1:16" x14ac:dyDescent="0.2">
      <c r="A959" s="38"/>
      <c r="B959" s="39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</row>
    <row r="960" spans="1:16" x14ac:dyDescent="0.2">
      <c r="A960" s="38"/>
      <c r="B960" s="39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</row>
    <row r="961" spans="1:16" x14ac:dyDescent="0.2">
      <c r="A961" s="38"/>
      <c r="B961" s="39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</row>
    <row r="962" spans="1:16" x14ac:dyDescent="0.2">
      <c r="A962" s="38"/>
      <c r="B962" s="39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</row>
    <row r="963" spans="1:16" x14ac:dyDescent="0.2">
      <c r="A963" s="38"/>
      <c r="B963" s="39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</row>
    <row r="964" spans="1:16" x14ac:dyDescent="0.2">
      <c r="A964" s="38"/>
      <c r="B964" s="39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</row>
    <row r="965" spans="1:16" x14ac:dyDescent="0.2">
      <c r="A965" s="38"/>
      <c r="B965" s="39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</row>
    <row r="966" spans="1:16" x14ac:dyDescent="0.2">
      <c r="A966" s="38"/>
      <c r="B966" s="39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</row>
    <row r="967" spans="1:16" x14ac:dyDescent="0.2">
      <c r="A967" s="38"/>
      <c r="B967" s="39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</row>
    <row r="968" spans="1:16" x14ac:dyDescent="0.2">
      <c r="A968" s="38"/>
      <c r="B968" s="39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</row>
    <row r="969" spans="1:16" x14ac:dyDescent="0.2">
      <c r="A969" s="38"/>
      <c r="B969" s="39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</row>
    <row r="970" spans="1:16" x14ac:dyDescent="0.2">
      <c r="A970" s="38"/>
      <c r="B970" s="39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</row>
    <row r="971" spans="1:16" x14ac:dyDescent="0.2">
      <c r="A971" s="38"/>
      <c r="B971" s="39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</row>
    <row r="972" spans="1:16" x14ac:dyDescent="0.2">
      <c r="A972" s="38"/>
      <c r="B972" s="39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</row>
    <row r="973" spans="1:16" x14ac:dyDescent="0.2">
      <c r="A973" s="38"/>
      <c r="B973" s="39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</row>
    <row r="974" spans="1:16" x14ac:dyDescent="0.2">
      <c r="A974" s="38"/>
      <c r="B974" s="39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</row>
    <row r="975" spans="1:16" x14ac:dyDescent="0.2">
      <c r="A975" s="38"/>
      <c r="B975" s="39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</row>
    <row r="976" spans="1:16" x14ac:dyDescent="0.2">
      <c r="A976" s="38"/>
      <c r="B976" s="39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</row>
    <row r="977" spans="1:16" x14ac:dyDescent="0.2">
      <c r="A977" s="38"/>
      <c r="B977" s="39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</row>
    <row r="978" spans="1:16" x14ac:dyDescent="0.2">
      <c r="A978" s="38"/>
      <c r="B978" s="39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</row>
    <row r="979" spans="1:16" x14ac:dyDescent="0.2">
      <c r="A979" s="38"/>
      <c r="B979" s="39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</row>
    <row r="980" spans="1:16" x14ac:dyDescent="0.2">
      <c r="A980" s="38"/>
      <c r="B980" s="39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</row>
    <row r="981" spans="1:16" x14ac:dyDescent="0.2">
      <c r="A981" s="38"/>
      <c r="B981" s="39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</row>
    <row r="982" spans="1:16" x14ac:dyDescent="0.2">
      <c r="A982" s="38"/>
      <c r="B982" s="39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</row>
    <row r="983" spans="1:16" x14ac:dyDescent="0.2">
      <c r="A983" s="38"/>
      <c r="B983" s="39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</row>
    <row r="984" spans="1:16" x14ac:dyDescent="0.2">
      <c r="A984" s="38"/>
      <c r="B984" s="39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</row>
    <row r="985" spans="1:16" x14ac:dyDescent="0.2">
      <c r="A985" s="38"/>
      <c r="B985" s="39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</row>
    <row r="986" spans="1:16" x14ac:dyDescent="0.2">
      <c r="A986" s="38"/>
      <c r="B986" s="39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</row>
    <row r="987" spans="1:16" x14ac:dyDescent="0.2">
      <c r="A987" s="38"/>
      <c r="B987" s="39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</row>
    <row r="988" spans="1:16" x14ac:dyDescent="0.2">
      <c r="A988" s="38"/>
      <c r="B988" s="39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</row>
    <row r="989" spans="1:16" x14ac:dyDescent="0.2">
      <c r="A989" s="38"/>
      <c r="B989" s="39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</row>
    <row r="990" spans="1:16" x14ac:dyDescent="0.2">
      <c r="A990" s="38"/>
      <c r="B990" s="39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</row>
    <row r="991" spans="1:16" x14ac:dyDescent="0.2">
      <c r="A991" s="38"/>
      <c r="B991" s="39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</row>
    <row r="992" spans="1:16" x14ac:dyDescent="0.2">
      <c r="A992" s="38"/>
      <c r="B992" s="39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</row>
    <row r="993" spans="1:16" x14ac:dyDescent="0.2">
      <c r="A993" s="38"/>
      <c r="B993" s="39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</row>
    <row r="994" spans="1:16" x14ac:dyDescent="0.2">
      <c r="A994" s="38"/>
      <c r="B994" s="39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</row>
    <row r="995" spans="1:16" x14ac:dyDescent="0.2">
      <c r="A995" s="38"/>
      <c r="B995" s="39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</row>
    <row r="996" spans="1:16" x14ac:dyDescent="0.2">
      <c r="A996" s="38"/>
      <c r="B996" s="39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</row>
    <row r="997" spans="1:16" x14ac:dyDescent="0.2">
      <c r="A997" s="38"/>
      <c r="B997" s="39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</row>
    <row r="998" spans="1:16" x14ac:dyDescent="0.2">
      <c r="A998" s="38"/>
      <c r="B998" s="39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</row>
    <row r="999" spans="1:16" x14ac:dyDescent="0.2">
      <c r="A999" s="38"/>
      <c r="B999" s="39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</row>
    <row r="1000" spans="1:16" x14ac:dyDescent="0.2">
      <c r="A1000" s="38"/>
      <c r="B1000" s="39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</row>
    <row r="1001" spans="1:16" x14ac:dyDescent="0.2">
      <c r="A1001" s="38"/>
      <c r="B1001" s="39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</row>
    <row r="1002" spans="1:16" x14ac:dyDescent="0.2">
      <c r="A1002" s="38"/>
      <c r="B1002" s="39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</row>
    <row r="1003" spans="1:16" x14ac:dyDescent="0.2">
      <c r="A1003" s="38"/>
      <c r="B1003" s="39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</row>
    <row r="1004" spans="1:16" x14ac:dyDescent="0.2">
      <c r="A1004" s="38"/>
      <c r="B1004" s="39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</row>
    <row r="1005" spans="1:16" x14ac:dyDescent="0.2">
      <c r="A1005" s="38"/>
      <c r="B1005" s="39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</row>
    <row r="1006" spans="1:16" x14ac:dyDescent="0.2">
      <c r="A1006" s="38"/>
      <c r="B1006" s="39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</row>
    <row r="1007" spans="1:16" x14ac:dyDescent="0.2">
      <c r="A1007" s="38"/>
      <c r="B1007" s="39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</row>
    <row r="1008" spans="1:16" x14ac:dyDescent="0.2">
      <c r="A1008" s="38"/>
      <c r="B1008" s="39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</row>
    <row r="1009" spans="1:16" x14ac:dyDescent="0.2">
      <c r="A1009" s="38"/>
      <c r="B1009" s="39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</row>
    <row r="1010" spans="1:16" x14ac:dyDescent="0.2">
      <c r="A1010" s="38"/>
      <c r="B1010" s="39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</row>
    <row r="1011" spans="1:16" x14ac:dyDescent="0.2">
      <c r="A1011" s="38"/>
      <c r="B1011" s="39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</row>
    <row r="1012" spans="1:16" x14ac:dyDescent="0.2">
      <c r="A1012" s="38"/>
      <c r="B1012" s="39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</row>
    <row r="1013" spans="1:16" x14ac:dyDescent="0.2">
      <c r="A1013" s="38"/>
      <c r="B1013" s="39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</row>
    <row r="1014" spans="1:16" x14ac:dyDescent="0.2">
      <c r="A1014" s="38"/>
      <c r="B1014" s="39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</row>
    <row r="1015" spans="1:16" x14ac:dyDescent="0.2">
      <c r="A1015" s="38"/>
      <c r="B1015" s="39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</row>
    <row r="1016" spans="1:16" x14ac:dyDescent="0.2">
      <c r="A1016" s="38"/>
      <c r="B1016" s="39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</row>
    <row r="1017" spans="1:16" x14ac:dyDescent="0.2">
      <c r="A1017" s="38"/>
      <c r="B1017" s="39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</row>
    <row r="1018" spans="1:16" x14ac:dyDescent="0.2">
      <c r="A1018" s="38"/>
      <c r="B1018" s="39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</row>
    <row r="1019" spans="1:16" x14ac:dyDescent="0.2">
      <c r="A1019" s="38"/>
      <c r="B1019" s="39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</row>
    <row r="1020" spans="1:16" x14ac:dyDescent="0.2">
      <c r="A1020" s="38"/>
      <c r="B1020" s="39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</row>
    <row r="1021" spans="1:16" x14ac:dyDescent="0.2">
      <c r="A1021" s="38"/>
      <c r="B1021" s="39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</row>
    <row r="1022" spans="1:16" x14ac:dyDescent="0.2">
      <c r="A1022" s="38"/>
      <c r="B1022" s="39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</row>
    <row r="1023" spans="1:16" x14ac:dyDescent="0.2">
      <c r="A1023" s="38"/>
      <c r="B1023" s="39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</row>
    <row r="1024" spans="1:16" x14ac:dyDescent="0.2">
      <c r="A1024" s="38"/>
      <c r="B1024" s="39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</row>
    <row r="1025" spans="1:16" x14ac:dyDescent="0.2">
      <c r="A1025" s="38"/>
      <c r="B1025" s="39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</row>
    <row r="1026" spans="1:16" x14ac:dyDescent="0.2">
      <c r="A1026" s="38"/>
      <c r="B1026" s="39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</row>
    <row r="1027" spans="1:16" x14ac:dyDescent="0.2">
      <c r="A1027" s="38"/>
      <c r="B1027" s="39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</row>
    <row r="1028" spans="1:16" x14ac:dyDescent="0.2">
      <c r="A1028" s="38"/>
      <c r="B1028" s="39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</row>
    <row r="1029" spans="1:16" x14ac:dyDescent="0.2">
      <c r="A1029" s="38"/>
      <c r="B1029" s="39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</row>
    <row r="1030" spans="1:16" x14ac:dyDescent="0.2">
      <c r="A1030" s="38"/>
      <c r="B1030" s="39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</row>
    <row r="1031" spans="1:16" x14ac:dyDescent="0.2">
      <c r="A1031" s="38"/>
      <c r="B1031" s="39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</row>
    <row r="1032" spans="1:16" x14ac:dyDescent="0.2">
      <c r="A1032" s="38"/>
      <c r="B1032" s="39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</row>
    <row r="1033" spans="1:16" x14ac:dyDescent="0.2">
      <c r="A1033" s="38"/>
      <c r="B1033" s="39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</row>
    <row r="1034" spans="1:16" x14ac:dyDescent="0.2">
      <c r="A1034" s="38"/>
      <c r="B1034" s="39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</row>
    <row r="1035" spans="1:16" x14ac:dyDescent="0.2">
      <c r="A1035" s="38"/>
      <c r="B1035" s="39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</row>
    <row r="1036" spans="1:16" x14ac:dyDescent="0.2">
      <c r="A1036" s="38"/>
      <c r="B1036" s="39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</row>
    <row r="1037" spans="1:16" x14ac:dyDescent="0.2">
      <c r="A1037" s="38"/>
      <c r="B1037" s="39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</row>
    <row r="1038" spans="1:16" x14ac:dyDescent="0.2">
      <c r="A1038" s="38"/>
      <c r="B1038" s="39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</row>
    <row r="1039" spans="1:16" x14ac:dyDescent="0.2">
      <c r="A1039" s="38"/>
      <c r="B1039" s="39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</row>
    <row r="1040" spans="1:16" x14ac:dyDescent="0.2">
      <c r="A1040" s="38"/>
      <c r="B1040" s="39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</row>
    <row r="1041" spans="1:16" x14ac:dyDescent="0.2">
      <c r="A1041" s="38"/>
      <c r="B1041" s="39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</row>
    <row r="1042" spans="1:16" x14ac:dyDescent="0.2">
      <c r="A1042" s="38"/>
      <c r="B1042" s="39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</row>
    <row r="1043" spans="1:16" x14ac:dyDescent="0.2">
      <c r="A1043" s="38"/>
      <c r="B1043" s="39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</row>
    <row r="1044" spans="1:16" x14ac:dyDescent="0.2">
      <c r="A1044" s="38"/>
      <c r="B1044" s="39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</row>
    <row r="1045" spans="1:16" x14ac:dyDescent="0.2">
      <c r="A1045" s="38"/>
      <c r="B1045" s="39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</row>
    <row r="1046" spans="1:16" x14ac:dyDescent="0.2">
      <c r="A1046" s="38"/>
      <c r="B1046" s="39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</row>
    <row r="1047" spans="1:16" x14ac:dyDescent="0.2">
      <c r="A1047" s="38"/>
      <c r="B1047" s="39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</row>
    <row r="1048" spans="1:16" x14ac:dyDescent="0.2">
      <c r="A1048" s="38"/>
      <c r="B1048" s="39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</row>
    <row r="1049" spans="1:16" x14ac:dyDescent="0.2">
      <c r="A1049" s="38"/>
      <c r="B1049" s="39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</row>
    <row r="1050" spans="1:16" x14ac:dyDescent="0.2">
      <c r="A1050" s="38"/>
      <c r="B1050" s="39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</row>
    <row r="1051" spans="1:16" x14ac:dyDescent="0.2">
      <c r="A1051" s="38"/>
      <c r="B1051" s="39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</row>
    <row r="1052" spans="1:16" x14ac:dyDescent="0.2">
      <c r="A1052" s="38"/>
      <c r="B1052" s="39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</row>
    <row r="1053" spans="1:16" x14ac:dyDescent="0.2">
      <c r="A1053" s="38"/>
      <c r="B1053" s="39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</row>
    <row r="1054" spans="1:16" x14ac:dyDescent="0.2">
      <c r="A1054" s="38"/>
      <c r="B1054" s="39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</row>
    <row r="1055" spans="1:16" x14ac:dyDescent="0.2">
      <c r="A1055" s="38"/>
      <c r="B1055" s="39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</row>
    <row r="1056" spans="1:16" x14ac:dyDescent="0.2">
      <c r="A1056" s="38"/>
      <c r="B1056" s="39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</row>
    <row r="1057" spans="1:16" x14ac:dyDescent="0.2">
      <c r="A1057" s="38"/>
      <c r="B1057" s="39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</row>
    <row r="1058" spans="1:16" x14ac:dyDescent="0.2">
      <c r="A1058" s="38"/>
      <c r="B1058" s="39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</row>
    <row r="1059" spans="1:16" x14ac:dyDescent="0.2">
      <c r="A1059" s="38"/>
      <c r="B1059" s="39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</row>
    <row r="1060" spans="1:16" x14ac:dyDescent="0.2">
      <c r="A1060" s="38"/>
      <c r="B1060" s="39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</row>
    <row r="1061" spans="1:16" x14ac:dyDescent="0.2">
      <c r="A1061" s="38"/>
      <c r="B1061" s="39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</row>
    <row r="1062" spans="1:16" x14ac:dyDescent="0.2">
      <c r="A1062" s="38"/>
      <c r="B1062" s="39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</row>
    <row r="1063" spans="1:16" x14ac:dyDescent="0.2">
      <c r="A1063" s="38"/>
      <c r="B1063" s="39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</row>
    <row r="1064" spans="1:16" x14ac:dyDescent="0.2">
      <c r="A1064" s="38"/>
      <c r="B1064" s="39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</row>
    <row r="1065" spans="1:16" x14ac:dyDescent="0.2">
      <c r="A1065" s="38"/>
      <c r="B1065" s="39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</row>
    <row r="1066" spans="1:16" x14ac:dyDescent="0.2">
      <c r="A1066" s="38"/>
      <c r="B1066" s="39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</row>
    <row r="1067" spans="1:16" x14ac:dyDescent="0.2">
      <c r="A1067" s="38"/>
      <c r="B1067" s="39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</row>
    <row r="1068" spans="1:16" x14ac:dyDescent="0.2">
      <c r="A1068" s="38"/>
      <c r="B1068" s="39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</row>
    <row r="1069" spans="1:16" x14ac:dyDescent="0.2">
      <c r="A1069" s="38"/>
      <c r="B1069" s="39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</row>
    <row r="1070" spans="1:16" x14ac:dyDescent="0.2">
      <c r="A1070" s="38"/>
      <c r="B1070" s="39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</row>
    <row r="1071" spans="1:16" x14ac:dyDescent="0.2">
      <c r="A1071" s="38"/>
      <c r="B1071" s="39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</row>
    <row r="1072" spans="1:16" x14ac:dyDescent="0.2">
      <c r="A1072" s="38"/>
      <c r="B1072" s="39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</row>
    <row r="1073" spans="1:16" x14ac:dyDescent="0.2">
      <c r="A1073" s="38"/>
      <c r="B1073" s="39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</row>
    <row r="1074" spans="1:16" x14ac:dyDescent="0.2">
      <c r="A1074" s="38"/>
      <c r="B1074" s="39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</row>
    <row r="1075" spans="1:16" x14ac:dyDescent="0.2">
      <c r="A1075" s="38"/>
      <c r="B1075" s="39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</row>
    <row r="1076" spans="1:16" x14ac:dyDescent="0.2">
      <c r="A1076" s="38"/>
      <c r="B1076" s="39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</row>
    <row r="1077" spans="1:16" x14ac:dyDescent="0.2">
      <c r="A1077" s="38"/>
      <c r="B1077" s="39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</row>
    <row r="1078" spans="1:16" x14ac:dyDescent="0.2">
      <c r="A1078" s="38"/>
      <c r="B1078" s="39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</row>
    <row r="1079" spans="1:16" x14ac:dyDescent="0.2">
      <c r="A1079" s="38"/>
      <c r="B1079" s="39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</row>
    <row r="1080" spans="1:16" x14ac:dyDescent="0.2">
      <c r="A1080" s="38"/>
      <c r="B1080" s="39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</row>
    <row r="1081" spans="1:16" x14ac:dyDescent="0.2">
      <c r="A1081" s="38"/>
      <c r="B1081" s="39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</row>
    <row r="1082" spans="1:16" x14ac:dyDescent="0.2">
      <c r="A1082" s="38"/>
      <c r="B1082" s="39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</row>
    <row r="1083" spans="1:16" x14ac:dyDescent="0.2">
      <c r="A1083" s="38"/>
      <c r="B1083" s="39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</row>
    <row r="1084" spans="1:16" x14ac:dyDescent="0.2">
      <c r="A1084" s="38"/>
      <c r="B1084" s="39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</row>
    <row r="1085" spans="1:16" x14ac:dyDescent="0.2">
      <c r="A1085" s="38"/>
      <c r="B1085" s="39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</row>
    <row r="1086" spans="1:16" x14ac:dyDescent="0.2">
      <c r="A1086" s="38"/>
      <c r="B1086" s="39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</row>
    <row r="1087" spans="1:16" x14ac:dyDescent="0.2">
      <c r="A1087" s="38"/>
      <c r="B1087" s="39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</row>
    <row r="1088" spans="1:16" x14ac:dyDescent="0.2">
      <c r="A1088" s="38"/>
      <c r="B1088" s="39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</row>
    <row r="1089" spans="1:16" x14ac:dyDescent="0.2">
      <c r="A1089" s="38"/>
      <c r="B1089" s="39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</row>
    <row r="1090" spans="1:16" x14ac:dyDescent="0.2">
      <c r="A1090" s="38"/>
      <c r="B1090" s="39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</row>
    <row r="1091" spans="1:16" x14ac:dyDescent="0.2">
      <c r="A1091" s="38"/>
      <c r="B1091" s="39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</row>
    <row r="1092" spans="1:16" x14ac:dyDescent="0.2">
      <c r="A1092" s="38"/>
      <c r="B1092" s="39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</row>
    <row r="1093" spans="1:16" x14ac:dyDescent="0.2">
      <c r="A1093" s="38"/>
      <c r="B1093" s="39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</row>
    <row r="1094" spans="1:16" x14ac:dyDescent="0.2">
      <c r="A1094" s="38"/>
      <c r="B1094" s="39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</row>
    <row r="1095" spans="1:16" x14ac:dyDescent="0.2">
      <c r="A1095" s="38"/>
      <c r="B1095" s="39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</row>
    <row r="1096" spans="1:16" x14ac:dyDescent="0.2">
      <c r="A1096" s="38"/>
      <c r="B1096" s="39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</row>
    <row r="1097" spans="1:16" x14ac:dyDescent="0.2">
      <c r="A1097" s="38"/>
      <c r="B1097" s="39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</row>
    <row r="1098" spans="1:16" x14ac:dyDescent="0.2">
      <c r="A1098" s="38"/>
      <c r="B1098" s="39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</row>
    <row r="1099" spans="1:16" x14ac:dyDescent="0.2">
      <c r="A1099" s="38"/>
      <c r="B1099" s="39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</row>
    <row r="1100" spans="1:16" x14ac:dyDescent="0.2">
      <c r="A1100" s="38"/>
      <c r="B1100" s="39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</row>
    <row r="1101" spans="1:16" x14ac:dyDescent="0.2">
      <c r="A1101" s="38"/>
      <c r="B1101" s="39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</row>
    <row r="1102" spans="1:16" x14ac:dyDescent="0.2">
      <c r="A1102" s="38"/>
      <c r="B1102" s="39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</row>
    <row r="1103" spans="1:16" x14ac:dyDescent="0.2">
      <c r="A1103" s="38"/>
      <c r="B1103" s="39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</row>
    <row r="1104" spans="1:16" x14ac:dyDescent="0.2">
      <c r="A1104" s="38"/>
      <c r="B1104" s="39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</row>
    <row r="1105" spans="1:16" x14ac:dyDescent="0.2">
      <c r="A1105" s="38"/>
      <c r="B1105" s="39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</row>
    <row r="1106" spans="1:16" x14ac:dyDescent="0.2">
      <c r="A1106" s="38"/>
      <c r="B1106" s="39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</row>
    <row r="1107" spans="1:16" x14ac:dyDescent="0.2">
      <c r="A1107" s="38"/>
      <c r="B1107" s="39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</row>
    <row r="1108" spans="1:16" x14ac:dyDescent="0.2">
      <c r="A1108" s="38"/>
      <c r="B1108" s="39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</row>
    <row r="1109" spans="1:16" x14ac:dyDescent="0.2">
      <c r="A1109" s="38"/>
      <c r="B1109" s="39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</row>
    <row r="1110" spans="1:16" x14ac:dyDescent="0.2">
      <c r="A1110" s="38"/>
      <c r="B1110" s="39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</row>
    <row r="1111" spans="1:16" x14ac:dyDescent="0.2">
      <c r="A1111" s="38"/>
      <c r="B1111" s="39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</row>
    <row r="1112" spans="1:16" x14ac:dyDescent="0.2">
      <c r="A1112" s="38"/>
      <c r="B1112" s="39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</row>
    <row r="1113" spans="1:16" x14ac:dyDescent="0.2">
      <c r="A1113" s="38"/>
      <c r="B1113" s="39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</row>
    <row r="1114" spans="1:16" x14ac:dyDescent="0.2">
      <c r="A1114" s="38"/>
      <c r="B1114" s="39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</row>
    <row r="1115" spans="1:16" x14ac:dyDescent="0.2">
      <c r="A1115" s="38"/>
      <c r="B1115" s="39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</row>
    <row r="1116" spans="1:16" x14ac:dyDescent="0.2">
      <c r="A1116" s="38"/>
      <c r="B1116" s="39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</row>
    <row r="1117" spans="1:16" x14ac:dyDescent="0.2">
      <c r="A1117" s="38"/>
      <c r="B1117" s="39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</row>
    <row r="1118" spans="1:16" x14ac:dyDescent="0.2">
      <c r="A1118" s="38"/>
      <c r="B1118" s="39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</row>
    <row r="1119" spans="1:16" x14ac:dyDescent="0.2">
      <c r="A1119" s="38"/>
      <c r="B1119" s="39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</row>
    <row r="1120" spans="1:16" x14ac:dyDescent="0.2">
      <c r="A1120" s="38"/>
      <c r="B1120" s="39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</row>
    <row r="1121" spans="1:16" x14ac:dyDescent="0.2">
      <c r="A1121" s="38"/>
      <c r="B1121" s="39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</row>
    <row r="1122" spans="1:16" x14ac:dyDescent="0.2">
      <c r="A1122" s="38"/>
      <c r="B1122" s="39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</row>
    <row r="1123" spans="1:16" x14ac:dyDescent="0.2">
      <c r="A1123" s="38"/>
      <c r="B1123" s="39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</row>
    <row r="1124" spans="1:16" x14ac:dyDescent="0.2">
      <c r="A1124" s="38"/>
      <c r="B1124" s="39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</row>
    <row r="1125" spans="1:16" x14ac:dyDescent="0.2">
      <c r="A1125" s="38"/>
      <c r="B1125" s="39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</row>
    <row r="1126" spans="1:16" x14ac:dyDescent="0.2">
      <c r="A1126" s="38"/>
      <c r="B1126" s="39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</row>
    <row r="1127" spans="1:16" x14ac:dyDescent="0.2">
      <c r="A1127" s="38"/>
      <c r="B1127" s="39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</row>
    <row r="1128" spans="1:16" x14ac:dyDescent="0.2">
      <c r="A1128" s="38"/>
      <c r="B1128" s="39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</row>
    <row r="1129" spans="1:16" x14ac:dyDescent="0.2">
      <c r="A1129" s="38"/>
      <c r="B1129" s="39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</row>
    <row r="1130" spans="1:16" x14ac:dyDescent="0.2">
      <c r="A1130" s="38"/>
      <c r="B1130" s="39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</row>
    <row r="1131" spans="1:16" x14ac:dyDescent="0.2">
      <c r="A1131" s="38"/>
      <c r="B1131" s="39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</row>
    <row r="1132" spans="1:16" x14ac:dyDescent="0.2">
      <c r="A1132" s="38"/>
      <c r="B1132" s="39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</row>
    <row r="1133" spans="1:16" x14ac:dyDescent="0.2">
      <c r="A1133" s="38"/>
      <c r="B1133" s="39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</row>
    <row r="1134" spans="1:16" x14ac:dyDescent="0.2">
      <c r="A1134" s="38"/>
      <c r="B1134" s="39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</row>
    <row r="1135" spans="1:16" x14ac:dyDescent="0.2">
      <c r="A1135" s="38"/>
      <c r="B1135" s="39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</row>
    <row r="1136" spans="1:16" x14ac:dyDescent="0.2">
      <c r="A1136" s="38"/>
      <c r="B1136" s="39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</row>
    <row r="1137" spans="1:16" x14ac:dyDescent="0.2">
      <c r="A1137" s="38"/>
      <c r="B1137" s="39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</row>
    <row r="1138" spans="1:16" x14ac:dyDescent="0.2">
      <c r="A1138" s="38"/>
      <c r="B1138" s="39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</row>
    <row r="1139" spans="1:16" x14ac:dyDescent="0.2">
      <c r="A1139" s="38"/>
      <c r="B1139" s="39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</row>
    <row r="1140" spans="1:16" x14ac:dyDescent="0.2">
      <c r="A1140" s="38"/>
      <c r="B1140" s="39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</row>
    <row r="1141" spans="1:16" x14ac:dyDescent="0.2">
      <c r="A1141" s="38"/>
      <c r="B1141" s="39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</row>
    <row r="1142" spans="1:16" x14ac:dyDescent="0.2">
      <c r="A1142" s="38"/>
      <c r="B1142" s="39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</row>
    <row r="1143" spans="1:16" x14ac:dyDescent="0.2">
      <c r="A1143" s="38"/>
      <c r="B1143" s="39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</row>
    <row r="1144" spans="1:16" x14ac:dyDescent="0.2">
      <c r="A1144" s="38"/>
      <c r="B1144" s="39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</row>
    <row r="1145" spans="1:16" x14ac:dyDescent="0.2">
      <c r="A1145" s="38"/>
      <c r="B1145" s="39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</row>
    <row r="1146" spans="1:16" x14ac:dyDescent="0.2">
      <c r="A1146" s="38"/>
      <c r="B1146" s="39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</row>
    <row r="1147" spans="1:16" x14ac:dyDescent="0.2">
      <c r="A1147" s="38"/>
      <c r="B1147" s="39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</row>
    <row r="1148" spans="1:16" x14ac:dyDescent="0.2">
      <c r="A1148" s="38"/>
      <c r="B1148" s="39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</row>
    <row r="1149" spans="1:16" x14ac:dyDescent="0.2">
      <c r="A1149" s="38"/>
      <c r="B1149" s="39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</row>
    <row r="1150" spans="1:16" x14ac:dyDescent="0.2">
      <c r="A1150" s="38"/>
      <c r="B1150" s="39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</row>
    <row r="1151" spans="1:16" x14ac:dyDescent="0.2">
      <c r="A1151" s="38"/>
      <c r="B1151" s="39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</row>
    <row r="1152" spans="1:16" x14ac:dyDescent="0.2">
      <c r="A1152" s="38"/>
      <c r="B1152" s="39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</row>
    <row r="1153" spans="1:16" x14ac:dyDescent="0.2">
      <c r="A1153" s="38"/>
      <c r="B1153" s="39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</row>
    <row r="1154" spans="1:16" x14ac:dyDescent="0.2">
      <c r="A1154" s="38"/>
      <c r="B1154" s="39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</row>
    <row r="1155" spans="1:16" x14ac:dyDescent="0.2">
      <c r="A1155" s="38"/>
      <c r="B1155" s="39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</row>
    <row r="1156" spans="1:16" x14ac:dyDescent="0.2">
      <c r="A1156" s="38"/>
      <c r="B1156" s="39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</row>
    <row r="1157" spans="1:16" x14ac:dyDescent="0.2">
      <c r="A1157" s="38"/>
      <c r="B1157" s="39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</row>
    <row r="1158" spans="1:16" x14ac:dyDescent="0.2">
      <c r="A1158" s="38"/>
      <c r="B1158" s="39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</row>
    <row r="1159" spans="1:16" x14ac:dyDescent="0.2">
      <c r="A1159" s="38"/>
      <c r="B1159" s="39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</row>
    <row r="1160" spans="1:16" x14ac:dyDescent="0.2">
      <c r="A1160" s="38"/>
      <c r="B1160" s="39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</row>
    <row r="1161" spans="1:16" x14ac:dyDescent="0.2">
      <c r="A1161" s="38"/>
      <c r="B1161" s="39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</row>
    <row r="1162" spans="1:16" x14ac:dyDescent="0.2">
      <c r="A1162" s="38"/>
      <c r="B1162" s="39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</row>
    <row r="1163" spans="1:16" x14ac:dyDescent="0.2">
      <c r="A1163" s="38"/>
      <c r="B1163" s="39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</row>
    <row r="1164" spans="1:16" x14ac:dyDescent="0.2">
      <c r="A1164" s="38"/>
      <c r="B1164" s="39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</row>
    <row r="1165" spans="1:16" x14ac:dyDescent="0.2">
      <c r="A1165" s="38"/>
      <c r="B1165" s="39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</row>
    <row r="1166" spans="1:16" x14ac:dyDescent="0.2">
      <c r="A1166" s="38"/>
      <c r="B1166" s="39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</row>
    <row r="1167" spans="1:16" x14ac:dyDescent="0.2">
      <c r="A1167" s="38"/>
      <c r="B1167" s="39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</row>
    <row r="1168" spans="1:16" x14ac:dyDescent="0.2">
      <c r="A1168" s="38"/>
      <c r="B1168" s="39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</row>
    <row r="1169" spans="1:16" x14ac:dyDescent="0.2">
      <c r="A1169" s="38"/>
      <c r="B1169" s="39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</row>
    <row r="1170" spans="1:16" x14ac:dyDescent="0.2">
      <c r="A1170" s="38"/>
      <c r="B1170" s="39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</row>
    <row r="1171" spans="1:16" x14ac:dyDescent="0.2">
      <c r="A1171" s="38"/>
      <c r="B1171" s="39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</row>
    <row r="1172" spans="1:16" x14ac:dyDescent="0.2">
      <c r="A1172" s="38"/>
      <c r="B1172" s="39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</row>
    <row r="1173" spans="1:16" x14ac:dyDescent="0.2">
      <c r="A1173" s="38"/>
      <c r="B1173" s="39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</row>
    <row r="1174" spans="1:16" x14ac:dyDescent="0.2">
      <c r="A1174" s="38"/>
      <c r="B1174" s="39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</row>
    <row r="1175" spans="1:16" x14ac:dyDescent="0.2">
      <c r="A1175" s="38"/>
      <c r="B1175" s="39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</row>
    <row r="1176" spans="1:16" x14ac:dyDescent="0.2">
      <c r="A1176" s="38"/>
      <c r="B1176" s="39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</row>
    <row r="1177" spans="1:16" x14ac:dyDescent="0.2">
      <c r="A1177" s="38"/>
      <c r="B1177" s="39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</row>
    <row r="1178" spans="1:16" x14ac:dyDescent="0.2">
      <c r="A1178" s="38"/>
      <c r="B1178" s="39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</row>
    <row r="1179" spans="1:16" x14ac:dyDescent="0.2">
      <c r="A1179" s="38"/>
      <c r="B1179" s="39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</row>
    <row r="1180" spans="1:16" x14ac:dyDescent="0.2">
      <c r="A1180" s="38"/>
      <c r="B1180" s="39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</row>
    <row r="1181" spans="1:16" x14ac:dyDescent="0.2">
      <c r="A1181" s="38"/>
      <c r="B1181" s="39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</row>
    <row r="1182" spans="1:16" x14ac:dyDescent="0.2">
      <c r="A1182" s="38"/>
      <c r="B1182" s="39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</row>
    <row r="1183" spans="1:16" x14ac:dyDescent="0.2">
      <c r="A1183" s="38"/>
      <c r="B1183" s="39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</row>
    <row r="1184" spans="1:16" x14ac:dyDescent="0.2">
      <c r="A1184" s="38"/>
      <c r="B1184" s="39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</row>
    <row r="1185" spans="1:16" x14ac:dyDescent="0.2">
      <c r="A1185" s="38"/>
      <c r="B1185" s="39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</row>
    <row r="1186" spans="1:16" x14ac:dyDescent="0.2">
      <c r="A1186" s="38"/>
      <c r="B1186" s="39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</row>
    <row r="1187" spans="1:16" x14ac:dyDescent="0.2">
      <c r="A1187" s="38"/>
      <c r="B1187" s="39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</row>
    <row r="1188" spans="1:16" x14ac:dyDescent="0.2">
      <c r="A1188" s="38"/>
      <c r="B1188" s="39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</row>
    <row r="1189" spans="1:16" x14ac:dyDescent="0.2">
      <c r="A1189" s="38"/>
      <c r="B1189" s="39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</row>
    <row r="1190" spans="1:16" x14ac:dyDescent="0.2">
      <c r="A1190" s="38"/>
      <c r="B1190" s="39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</row>
    <row r="1191" spans="1:16" x14ac:dyDescent="0.2">
      <c r="A1191" s="38"/>
      <c r="B1191" s="39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</row>
    <row r="1192" spans="1:16" x14ac:dyDescent="0.2">
      <c r="A1192" s="38"/>
      <c r="B1192" s="39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</row>
    <row r="1193" spans="1:16" x14ac:dyDescent="0.2">
      <c r="A1193" s="38"/>
      <c r="B1193" s="39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</row>
    <row r="1194" spans="1:16" x14ac:dyDescent="0.2">
      <c r="A1194" s="38"/>
      <c r="B1194" s="39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</row>
    <row r="1195" spans="1:16" x14ac:dyDescent="0.2">
      <c r="A1195" s="38"/>
      <c r="B1195" s="39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</row>
    <row r="1196" spans="1:16" x14ac:dyDescent="0.2">
      <c r="A1196" s="38"/>
      <c r="B1196" s="39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</row>
    <row r="1197" spans="1:16" x14ac:dyDescent="0.2">
      <c r="A1197" s="38"/>
      <c r="B1197" s="39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</row>
    <row r="1198" spans="1:16" x14ac:dyDescent="0.2">
      <c r="A1198" s="38"/>
      <c r="B1198" s="39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</row>
    <row r="1199" spans="1:16" x14ac:dyDescent="0.2">
      <c r="A1199" s="38"/>
      <c r="B1199" s="39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</row>
    <row r="1200" spans="1:16" x14ac:dyDescent="0.2">
      <c r="A1200" s="38"/>
      <c r="B1200" s="39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</row>
    <row r="1201" spans="1:16" x14ac:dyDescent="0.2">
      <c r="A1201" s="38"/>
      <c r="B1201" s="39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</row>
    <row r="1202" spans="1:16" x14ac:dyDescent="0.2">
      <c r="A1202" s="38"/>
      <c r="B1202" s="39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</row>
    <row r="1203" spans="1:16" x14ac:dyDescent="0.2">
      <c r="A1203" s="38"/>
      <c r="B1203" s="39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</row>
    <row r="1204" spans="1:16" x14ac:dyDescent="0.2">
      <c r="A1204" s="38"/>
      <c r="B1204" s="39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</row>
    <row r="1205" spans="1:16" x14ac:dyDescent="0.2">
      <c r="A1205" s="38"/>
      <c r="B1205" s="39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</row>
    <row r="1206" spans="1:16" x14ac:dyDescent="0.2">
      <c r="A1206" s="38"/>
      <c r="B1206" s="39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</row>
    <row r="1207" spans="1:16" x14ac:dyDescent="0.2">
      <c r="A1207" s="38"/>
      <c r="B1207" s="39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</row>
    <row r="1208" spans="1:16" x14ac:dyDescent="0.2">
      <c r="A1208" s="38"/>
      <c r="B1208" s="39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</row>
    <row r="1209" spans="1:16" x14ac:dyDescent="0.2">
      <c r="A1209" s="38"/>
      <c r="B1209" s="39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</row>
    <row r="1210" spans="1:16" x14ac:dyDescent="0.2">
      <c r="A1210" s="38"/>
      <c r="B1210" s="39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</row>
    <row r="1211" spans="1:16" x14ac:dyDescent="0.2">
      <c r="A1211" s="38"/>
      <c r="B1211" s="39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</row>
    <row r="1212" spans="1:16" x14ac:dyDescent="0.2">
      <c r="A1212" s="38"/>
      <c r="B1212" s="39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</row>
    <row r="1213" spans="1:16" x14ac:dyDescent="0.2">
      <c r="A1213" s="38"/>
      <c r="B1213" s="39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</row>
    <row r="1214" spans="1:16" x14ac:dyDescent="0.2">
      <c r="A1214" s="38"/>
      <c r="B1214" s="39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</row>
    <row r="1215" spans="1:16" x14ac:dyDescent="0.2">
      <c r="A1215" s="38"/>
      <c r="B1215" s="39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</row>
    <row r="1216" spans="1:16" x14ac:dyDescent="0.2">
      <c r="A1216" s="38"/>
      <c r="B1216" s="39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</row>
    <row r="1217" spans="1:16" x14ac:dyDescent="0.2">
      <c r="A1217" s="38"/>
      <c r="B1217" s="39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</row>
    <row r="1218" spans="1:16" x14ac:dyDescent="0.2">
      <c r="A1218" s="38"/>
      <c r="B1218" s="39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</row>
    <row r="1219" spans="1:16" x14ac:dyDescent="0.2">
      <c r="A1219" s="38"/>
      <c r="B1219" s="39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</row>
    <row r="1220" spans="1:16" x14ac:dyDescent="0.2">
      <c r="A1220" s="38"/>
      <c r="B1220" s="39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</row>
    <row r="1221" spans="1:16" x14ac:dyDescent="0.2">
      <c r="A1221" s="38"/>
      <c r="B1221" s="39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</row>
    <row r="1222" spans="1:16" x14ac:dyDescent="0.2">
      <c r="A1222" s="38"/>
      <c r="B1222" s="39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</row>
    <row r="1223" spans="1:16" x14ac:dyDescent="0.2">
      <c r="A1223" s="38"/>
      <c r="B1223" s="39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</row>
    <row r="1224" spans="1:16" x14ac:dyDescent="0.2">
      <c r="A1224" s="38"/>
      <c r="B1224" s="39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</row>
    <row r="1225" spans="1:16" x14ac:dyDescent="0.2">
      <c r="A1225" s="38"/>
      <c r="B1225" s="39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</row>
    <row r="1226" spans="1:16" x14ac:dyDescent="0.2">
      <c r="A1226" s="38"/>
      <c r="B1226" s="39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</row>
    <row r="1227" spans="1:16" x14ac:dyDescent="0.2">
      <c r="A1227" s="38"/>
      <c r="B1227" s="39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</row>
    <row r="1228" spans="1:16" x14ac:dyDescent="0.2">
      <c r="A1228" s="38"/>
      <c r="B1228" s="39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</row>
    <row r="1229" spans="1:16" x14ac:dyDescent="0.2">
      <c r="A1229" s="38"/>
      <c r="B1229" s="39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</row>
    <row r="1230" spans="1:16" x14ac:dyDescent="0.2">
      <c r="A1230" s="38"/>
      <c r="B1230" s="39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</row>
    <row r="1231" spans="1:16" x14ac:dyDescent="0.2">
      <c r="A1231" s="38"/>
      <c r="B1231" s="39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</row>
    <row r="1232" spans="1:16" x14ac:dyDescent="0.2">
      <c r="A1232" s="38"/>
      <c r="B1232" s="39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</row>
    <row r="1233" spans="1:16" x14ac:dyDescent="0.2">
      <c r="A1233" s="38"/>
      <c r="B1233" s="39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</row>
    <row r="1234" spans="1:16" x14ac:dyDescent="0.2">
      <c r="A1234" s="38"/>
      <c r="B1234" s="39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</row>
    <row r="1235" spans="1:16" x14ac:dyDescent="0.2">
      <c r="A1235" s="38"/>
      <c r="B1235" s="39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</row>
    <row r="1236" spans="1:16" x14ac:dyDescent="0.2">
      <c r="A1236" s="38"/>
      <c r="B1236" s="39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</row>
    <row r="1237" spans="1:16" x14ac:dyDescent="0.2">
      <c r="A1237" s="38"/>
      <c r="B1237" s="39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</row>
    <row r="1238" spans="1:16" x14ac:dyDescent="0.2">
      <c r="A1238" s="38"/>
      <c r="B1238" s="39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</row>
    <row r="1239" spans="1:16" x14ac:dyDescent="0.2">
      <c r="A1239" s="38"/>
      <c r="B1239" s="39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</row>
    <row r="1240" spans="1:16" x14ac:dyDescent="0.2">
      <c r="A1240" s="38"/>
      <c r="B1240" s="39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</row>
    <row r="1241" spans="1:16" x14ac:dyDescent="0.2">
      <c r="A1241" s="38"/>
      <c r="B1241" s="39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</row>
    <row r="1242" spans="1:16" x14ac:dyDescent="0.2">
      <c r="A1242" s="38"/>
      <c r="B1242" s="39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</row>
    <row r="1243" spans="1:16" x14ac:dyDescent="0.2">
      <c r="A1243" s="38"/>
      <c r="B1243" s="39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</row>
    <row r="1244" spans="1:16" x14ac:dyDescent="0.2">
      <c r="A1244" s="38"/>
      <c r="B1244" s="39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</row>
    <row r="1245" spans="1:16" x14ac:dyDescent="0.2">
      <c r="A1245" s="38"/>
      <c r="B1245" s="39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</row>
    <row r="1246" spans="1:16" x14ac:dyDescent="0.2">
      <c r="A1246" s="38"/>
      <c r="B1246" s="39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</row>
    <row r="1247" spans="1:16" x14ac:dyDescent="0.2">
      <c r="A1247" s="38"/>
      <c r="B1247" s="39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</row>
    <row r="1248" spans="1:16" x14ac:dyDescent="0.2">
      <c r="A1248" s="38"/>
      <c r="B1248" s="39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</row>
    <row r="1249" spans="1:16" x14ac:dyDescent="0.2">
      <c r="A1249" s="38"/>
      <c r="B1249" s="39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</row>
    <row r="1250" spans="1:16" x14ac:dyDescent="0.2">
      <c r="A1250" s="38"/>
      <c r="B1250" s="39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</row>
    <row r="1251" spans="1:16" x14ac:dyDescent="0.2">
      <c r="A1251" s="38"/>
      <c r="B1251" s="39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</row>
    <row r="1252" spans="1:16" x14ac:dyDescent="0.2">
      <c r="A1252" s="38"/>
      <c r="B1252" s="39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</row>
    <row r="1253" spans="1:16" x14ac:dyDescent="0.2">
      <c r="A1253" s="38"/>
      <c r="B1253" s="39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</row>
    <row r="1254" spans="1:16" x14ac:dyDescent="0.2">
      <c r="A1254" s="38"/>
      <c r="B1254" s="39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</row>
    <row r="1255" spans="1:16" x14ac:dyDescent="0.2">
      <c r="A1255" s="38"/>
      <c r="B1255" s="39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</row>
    <row r="1256" spans="1:16" x14ac:dyDescent="0.2">
      <c r="A1256" s="38"/>
      <c r="B1256" s="39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</row>
    <row r="1257" spans="1:16" x14ac:dyDescent="0.2">
      <c r="A1257" s="38"/>
      <c r="B1257" s="39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</row>
    <row r="1258" spans="1:16" x14ac:dyDescent="0.2">
      <c r="A1258" s="38"/>
      <c r="B1258" s="39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</row>
    <row r="1259" spans="1:16" x14ac:dyDescent="0.2">
      <c r="A1259" s="38"/>
      <c r="B1259" s="39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</row>
    <row r="1260" spans="1:16" x14ac:dyDescent="0.2">
      <c r="A1260" s="38"/>
      <c r="B1260" s="39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</row>
    <row r="1261" spans="1:16" x14ac:dyDescent="0.2">
      <c r="A1261" s="38"/>
      <c r="B1261" s="39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</row>
    <row r="1262" spans="1:16" x14ac:dyDescent="0.2">
      <c r="A1262" s="38"/>
      <c r="B1262" s="39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</row>
    <row r="1263" spans="1:16" x14ac:dyDescent="0.2">
      <c r="A1263" s="38"/>
      <c r="B1263" s="39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</row>
    <row r="1264" spans="1:16" x14ac:dyDescent="0.2">
      <c r="A1264" s="38"/>
      <c r="B1264" s="39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</row>
    <row r="1265" spans="1:16" x14ac:dyDescent="0.2">
      <c r="A1265" s="38"/>
      <c r="B1265" s="39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</row>
    <row r="1266" spans="1:16" x14ac:dyDescent="0.2">
      <c r="A1266" s="38"/>
      <c r="B1266" s="39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</row>
    <row r="1267" spans="1:16" x14ac:dyDescent="0.2">
      <c r="A1267" s="38"/>
      <c r="B1267" s="39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</row>
    <row r="1268" spans="1:16" x14ac:dyDescent="0.2">
      <c r="A1268" s="38"/>
      <c r="B1268" s="39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</row>
    <row r="1269" spans="1:16" x14ac:dyDescent="0.2">
      <c r="A1269" s="38"/>
      <c r="B1269" s="39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</row>
    <row r="1270" spans="1:16" x14ac:dyDescent="0.2">
      <c r="A1270" s="38"/>
      <c r="B1270" s="39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</row>
    <row r="1271" spans="1:16" x14ac:dyDescent="0.2">
      <c r="A1271" s="38"/>
      <c r="B1271" s="39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</row>
    <row r="1272" spans="1:16" x14ac:dyDescent="0.2">
      <c r="A1272" s="38"/>
      <c r="B1272" s="39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</row>
    <row r="1273" spans="1:16" x14ac:dyDescent="0.2">
      <c r="A1273" s="38"/>
      <c r="B1273" s="39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</row>
    <row r="1274" spans="1:16" x14ac:dyDescent="0.2">
      <c r="A1274" s="38"/>
      <c r="B1274" s="39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</row>
    <row r="1275" spans="1:16" x14ac:dyDescent="0.2">
      <c r="A1275" s="38"/>
      <c r="B1275" s="39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</row>
    <row r="1276" spans="1:16" x14ac:dyDescent="0.2">
      <c r="A1276" s="38"/>
      <c r="B1276" s="39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</row>
    <row r="1277" spans="1:16" x14ac:dyDescent="0.2">
      <c r="A1277" s="38"/>
      <c r="B1277" s="39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</row>
    <row r="1278" spans="1:16" x14ac:dyDescent="0.2">
      <c r="A1278" s="38"/>
      <c r="B1278" s="39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</row>
    <row r="1279" spans="1:16" x14ac:dyDescent="0.2">
      <c r="A1279" s="38"/>
      <c r="B1279" s="39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</row>
    <row r="1280" spans="1:16" x14ac:dyDescent="0.2">
      <c r="A1280" s="38"/>
      <c r="B1280" s="39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</row>
    <row r="1281" spans="1:16" x14ac:dyDescent="0.2">
      <c r="A1281" s="38"/>
      <c r="B1281" s="39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</row>
    <row r="1282" spans="1:16" x14ac:dyDescent="0.2">
      <c r="A1282" s="38"/>
      <c r="B1282" s="39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</row>
    <row r="1283" spans="1:16" x14ac:dyDescent="0.2">
      <c r="A1283" s="38"/>
      <c r="B1283" s="39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</row>
    <row r="1284" spans="1:16" x14ac:dyDescent="0.2">
      <c r="A1284" s="38"/>
      <c r="B1284" s="39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</row>
    <row r="1285" spans="1:16" x14ac:dyDescent="0.2">
      <c r="A1285" s="38"/>
      <c r="B1285" s="39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</row>
    <row r="1286" spans="1:16" x14ac:dyDescent="0.2">
      <c r="A1286" s="38"/>
      <c r="B1286" s="39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</row>
    <row r="1287" spans="1:16" x14ac:dyDescent="0.2">
      <c r="A1287" s="38"/>
      <c r="B1287" s="39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</row>
    <row r="1288" spans="1:16" x14ac:dyDescent="0.2">
      <c r="A1288" s="38"/>
      <c r="B1288" s="39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</row>
    <row r="1289" spans="1:16" x14ac:dyDescent="0.2">
      <c r="A1289" s="38"/>
      <c r="B1289" s="39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</row>
    <row r="1290" spans="1:16" x14ac:dyDescent="0.2">
      <c r="A1290" s="38"/>
      <c r="B1290" s="39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</row>
    <row r="1291" spans="1:16" x14ac:dyDescent="0.2">
      <c r="A1291" s="38"/>
      <c r="B1291" s="39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</row>
    <row r="1292" spans="1:16" x14ac:dyDescent="0.2">
      <c r="A1292" s="38"/>
      <c r="B1292" s="39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</row>
    <row r="1293" spans="1:16" x14ac:dyDescent="0.2">
      <c r="A1293" s="38"/>
      <c r="B1293" s="39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</row>
    <row r="1294" spans="1:16" x14ac:dyDescent="0.2">
      <c r="A1294" s="38"/>
      <c r="B1294" s="39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</row>
    <row r="1295" spans="1:16" x14ac:dyDescent="0.2">
      <c r="A1295" s="38"/>
      <c r="B1295" s="39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</row>
    <row r="1296" spans="1:16" x14ac:dyDescent="0.2">
      <c r="A1296" s="38"/>
      <c r="B1296" s="39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</row>
    <row r="1297" spans="1:16" x14ac:dyDescent="0.2">
      <c r="A1297" s="38"/>
      <c r="B1297" s="39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</row>
    <row r="1298" spans="1:16" x14ac:dyDescent="0.2">
      <c r="A1298" s="38"/>
      <c r="B1298" s="39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</row>
    <row r="1299" spans="1:16" x14ac:dyDescent="0.2">
      <c r="A1299" s="38"/>
      <c r="B1299" s="39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</row>
    <row r="1300" spans="1:16" x14ac:dyDescent="0.2">
      <c r="A1300" s="38"/>
      <c r="B1300" s="39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</row>
    <row r="1301" spans="1:16" x14ac:dyDescent="0.2">
      <c r="A1301" s="38"/>
      <c r="B1301" s="39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</row>
    <row r="1302" spans="1:16" x14ac:dyDescent="0.2">
      <c r="A1302" s="38"/>
      <c r="B1302" s="39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</row>
    <row r="1303" spans="1:16" x14ac:dyDescent="0.2">
      <c r="A1303" s="38"/>
      <c r="B1303" s="39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</row>
    <row r="1304" spans="1:16" x14ac:dyDescent="0.2">
      <c r="A1304" s="38"/>
      <c r="B1304" s="39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</row>
    <row r="1305" spans="1:16" x14ac:dyDescent="0.2">
      <c r="A1305" s="38"/>
      <c r="B1305" s="39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</row>
    <row r="1306" spans="1:16" x14ac:dyDescent="0.2">
      <c r="A1306" s="38"/>
      <c r="B1306" s="39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</row>
    <row r="1307" spans="1:16" x14ac:dyDescent="0.2">
      <c r="A1307" s="38"/>
      <c r="B1307" s="39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</row>
    <row r="1308" spans="1:16" x14ac:dyDescent="0.2">
      <c r="A1308" s="38"/>
      <c r="B1308" s="39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</row>
    <row r="1309" spans="1:16" x14ac:dyDescent="0.2">
      <c r="A1309" s="38"/>
      <c r="B1309" s="39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</row>
    <row r="1310" spans="1:16" x14ac:dyDescent="0.2">
      <c r="A1310" s="38"/>
      <c r="B1310" s="39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</row>
    <row r="1311" spans="1:16" x14ac:dyDescent="0.2">
      <c r="A1311" s="38"/>
      <c r="B1311" s="39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</row>
    <row r="1312" spans="1:16" x14ac:dyDescent="0.2">
      <c r="A1312" s="38"/>
      <c r="B1312" s="39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</row>
    <row r="1313" spans="1:16" x14ac:dyDescent="0.2">
      <c r="A1313" s="38"/>
      <c r="B1313" s="39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</row>
    <row r="1314" spans="1:16" x14ac:dyDescent="0.2">
      <c r="A1314" s="38"/>
      <c r="B1314" s="39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</row>
    <row r="1315" spans="1:16" x14ac:dyDescent="0.2">
      <c r="A1315" s="38"/>
      <c r="B1315" s="39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</row>
    <row r="1316" spans="1:16" x14ac:dyDescent="0.2">
      <c r="A1316" s="38"/>
      <c r="B1316" s="39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</row>
    <row r="1317" spans="1:16" x14ac:dyDescent="0.2">
      <c r="A1317" s="38"/>
      <c r="B1317" s="39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</row>
    <row r="1318" spans="1:16" x14ac:dyDescent="0.2">
      <c r="A1318" s="38"/>
      <c r="B1318" s="39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</row>
    <row r="1319" spans="1:16" x14ac:dyDescent="0.2">
      <c r="A1319" s="38"/>
      <c r="B1319" s="39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</row>
    <row r="1320" spans="1:16" x14ac:dyDescent="0.2">
      <c r="A1320" s="38"/>
      <c r="B1320" s="39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</row>
    <row r="1321" spans="1:16" x14ac:dyDescent="0.2">
      <c r="A1321" s="38"/>
      <c r="B1321" s="39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</row>
    <row r="1322" spans="1:16" x14ac:dyDescent="0.2">
      <c r="A1322" s="38"/>
      <c r="B1322" s="39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</row>
    <row r="1323" spans="1:16" x14ac:dyDescent="0.2">
      <c r="A1323" s="38"/>
      <c r="B1323" s="39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</row>
    <row r="1324" spans="1:16" x14ac:dyDescent="0.2">
      <c r="A1324" s="38"/>
      <c r="B1324" s="39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</row>
    <row r="1325" spans="1:16" x14ac:dyDescent="0.2">
      <c r="A1325" s="38"/>
      <c r="B1325" s="39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</row>
    <row r="1326" spans="1:16" x14ac:dyDescent="0.2">
      <c r="A1326" s="38"/>
      <c r="B1326" s="39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</row>
    <row r="1327" spans="1:16" x14ac:dyDescent="0.2">
      <c r="A1327" s="38"/>
      <c r="B1327" s="39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</row>
    <row r="1328" spans="1:16" x14ac:dyDescent="0.2">
      <c r="A1328" s="38"/>
      <c r="B1328" s="39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</row>
    <row r="1329" spans="1:16" x14ac:dyDescent="0.2">
      <c r="A1329" s="38"/>
      <c r="B1329" s="39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</row>
    <row r="1330" spans="1:16" x14ac:dyDescent="0.2">
      <c r="A1330" s="38"/>
      <c r="B1330" s="39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</row>
    <row r="1331" spans="1:16" x14ac:dyDescent="0.2">
      <c r="A1331" s="38"/>
      <c r="B1331" s="39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</row>
    <row r="1332" spans="1:16" x14ac:dyDescent="0.2">
      <c r="A1332" s="38"/>
      <c r="B1332" s="39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</row>
    <row r="1333" spans="1:16" x14ac:dyDescent="0.2">
      <c r="A1333" s="38"/>
      <c r="B1333" s="39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</row>
    <row r="1334" spans="1:16" x14ac:dyDescent="0.2">
      <c r="A1334" s="38"/>
      <c r="B1334" s="39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</row>
    <row r="1335" spans="1:16" x14ac:dyDescent="0.2">
      <c r="A1335" s="38"/>
      <c r="B1335" s="39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</row>
    <row r="1336" spans="1:16" x14ac:dyDescent="0.2">
      <c r="A1336" s="38"/>
      <c r="B1336" s="39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</row>
    <row r="1337" spans="1:16" x14ac:dyDescent="0.2">
      <c r="A1337" s="38"/>
      <c r="B1337" s="39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</row>
    <row r="1338" spans="1:16" x14ac:dyDescent="0.2">
      <c r="A1338" s="38"/>
      <c r="B1338" s="39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</row>
    <row r="1339" spans="1:16" x14ac:dyDescent="0.2">
      <c r="A1339" s="38"/>
      <c r="B1339" s="39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</row>
    <row r="1340" spans="1:16" x14ac:dyDescent="0.2">
      <c r="A1340" s="38"/>
      <c r="B1340" s="39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</row>
    <row r="1341" spans="1:16" x14ac:dyDescent="0.2">
      <c r="A1341" s="38"/>
      <c r="B1341" s="39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</row>
    <row r="1342" spans="1:16" x14ac:dyDescent="0.2">
      <c r="A1342" s="38"/>
      <c r="B1342" s="39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</row>
    <row r="1343" spans="1:16" x14ac:dyDescent="0.2">
      <c r="A1343" s="38"/>
      <c r="B1343" s="39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</row>
    <row r="1344" spans="1:16" x14ac:dyDescent="0.2">
      <c r="A1344" s="38"/>
      <c r="B1344" s="39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</row>
    <row r="1345" spans="1:16" x14ac:dyDescent="0.2">
      <c r="A1345" s="38"/>
      <c r="B1345" s="39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</row>
    <row r="1346" spans="1:16" x14ac:dyDescent="0.2">
      <c r="A1346" s="38"/>
      <c r="B1346" s="39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</row>
    <row r="1347" spans="1:16" x14ac:dyDescent="0.2">
      <c r="A1347" s="38"/>
      <c r="B1347" s="39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</row>
    <row r="1348" spans="1:16" x14ac:dyDescent="0.2">
      <c r="A1348" s="38"/>
      <c r="B1348" s="39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</row>
    <row r="1349" spans="1:16" x14ac:dyDescent="0.2">
      <c r="A1349" s="38"/>
      <c r="B1349" s="39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</row>
    <row r="1350" spans="1:16" x14ac:dyDescent="0.2">
      <c r="A1350" s="38"/>
      <c r="B1350" s="39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</row>
    <row r="1351" spans="1:16" x14ac:dyDescent="0.2">
      <c r="A1351" s="38"/>
      <c r="B1351" s="39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</row>
    <row r="1352" spans="1:16" x14ac:dyDescent="0.2">
      <c r="A1352" s="38"/>
      <c r="B1352" s="39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</row>
    <row r="1353" spans="1:16" x14ac:dyDescent="0.2">
      <c r="A1353" s="38"/>
      <c r="B1353" s="39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</row>
    <row r="1354" spans="1:16" x14ac:dyDescent="0.2">
      <c r="A1354" s="38"/>
      <c r="B1354" s="39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</row>
    <row r="1355" spans="1:16" x14ac:dyDescent="0.2">
      <c r="A1355" s="38"/>
      <c r="B1355" s="39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</row>
    <row r="1356" spans="1:16" x14ac:dyDescent="0.2">
      <c r="A1356" s="38"/>
      <c r="B1356" s="39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</row>
    <row r="1357" spans="1:16" x14ac:dyDescent="0.2">
      <c r="A1357" s="38"/>
      <c r="B1357" s="39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</row>
    <row r="1358" spans="1:16" x14ac:dyDescent="0.2">
      <c r="A1358" s="38"/>
      <c r="B1358" s="39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</row>
    <row r="1359" spans="1:16" x14ac:dyDescent="0.2">
      <c r="A1359" s="38"/>
      <c r="B1359" s="39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</row>
    <row r="1360" spans="1:16" x14ac:dyDescent="0.2">
      <c r="A1360" s="38"/>
      <c r="B1360" s="39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</row>
    <row r="1361" spans="1:16" x14ac:dyDescent="0.2">
      <c r="A1361" s="38"/>
      <c r="B1361" s="39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</row>
    <row r="1362" spans="1:16" x14ac:dyDescent="0.2">
      <c r="A1362" s="38"/>
      <c r="B1362" s="39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</row>
    <row r="1363" spans="1:16" x14ac:dyDescent="0.2">
      <c r="A1363" s="38"/>
      <c r="B1363" s="39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</row>
    <row r="1364" spans="1:16" x14ac:dyDescent="0.2">
      <c r="A1364" s="38"/>
      <c r="B1364" s="39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</row>
    <row r="1365" spans="1:16" x14ac:dyDescent="0.2">
      <c r="A1365" s="38"/>
      <c r="B1365" s="39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</row>
    <row r="1366" spans="1:16" x14ac:dyDescent="0.2">
      <c r="A1366" s="38"/>
      <c r="B1366" s="39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</row>
    <row r="1367" spans="1:16" x14ac:dyDescent="0.2">
      <c r="A1367" s="38"/>
      <c r="B1367" s="39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</row>
    <row r="1368" spans="1:16" x14ac:dyDescent="0.2">
      <c r="A1368" s="38"/>
      <c r="B1368" s="39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</row>
    <row r="1369" spans="1:16" x14ac:dyDescent="0.2">
      <c r="A1369" s="38"/>
      <c r="B1369" s="39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</row>
    <row r="1370" spans="1:16" x14ac:dyDescent="0.2">
      <c r="A1370" s="38"/>
      <c r="B1370" s="39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</row>
    <row r="1371" spans="1:16" x14ac:dyDescent="0.2">
      <c r="A1371" s="38"/>
      <c r="B1371" s="39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</row>
    <row r="1372" spans="1:16" x14ac:dyDescent="0.2">
      <c r="A1372" s="38"/>
      <c r="B1372" s="39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</row>
    <row r="1373" spans="1:16" x14ac:dyDescent="0.2">
      <c r="A1373" s="38"/>
      <c r="B1373" s="39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</row>
    <row r="1374" spans="1:16" x14ac:dyDescent="0.2">
      <c r="A1374" s="38"/>
      <c r="B1374" s="39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</row>
    <row r="1375" spans="1:16" x14ac:dyDescent="0.2">
      <c r="A1375" s="38"/>
      <c r="B1375" s="39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</row>
    <row r="1376" spans="1:16" x14ac:dyDescent="0.2">
      <c r="A1376" s="38"/>
      <c r="B1376" s="39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</row>
    <row r="1377" spans="1:16" x14ac:dyDescent="0.2">
      <c r="A1377" s="38"/>
      <c r="B1377" s="39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</row>
    <row r="1378" spans="1:16" x14ac:dyDescent="0.2">
      <c r="A1378" s="38"/>
      <c r="B1378" s="39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</row>
    <row r="1379" spans="1:16" x14ac:dyDescent="0.2">
      <c r="A1379" s="38"/>
      <c r="B1379" s="39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</row>
    <row r="1380" spans="1:16" x14ac:dyDescent="0.2">
      <c r="A1380" s="38"/>
      <c r="B1380" s="39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</row>
    <row r="1381" spans="1:16" x14ac:dyDescent="0.2">
      <c r="A1381" s="38"/>
      <c r="B1381" s="39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</row>
    <row r="1382" spans="1:16" x14ac:dyDescent="0.2">
      <c r="A1382" s="38"/>
      <c r="B1382" s="39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</row>
    <row r="1383" spans="1:16" x14ac:dyDescent="0.2">
      <c r="A1383" s="38"/>
      <c r="B1383" s="39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</row>
    <row r="1384" spans="1:16" x14ac:dyDescent="0.2">
      <c r="A1384" s="38"/>
      <c r="B1384" s="39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</row>
    <row r="1385" spans="1:16" x14ac:dyDescent="0.2">
      <c r="A1385" s="38"/>
      <c r="B1385" s="39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</row>
    <row r="1386" spans="1:16" x14ac:dyDescent="0.2">
      <c r="A1386" s="38"/>
      <c r="B1386" s="39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</row>
    <row r="1387" spans="1:16" x14ac:dyDescent="0.2">
      <c r="A1387" s="38"/>
      <c r="B1387" s="39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</row>
    <row r="1388" spans="1:16" x14ac:dyDescent="0.2">
      <c r="A1388" s="38"/>
      <c r="B1388" s="39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</row>
    <row r="1389" spans="1:16" x14ac:dyDescent="0.2">
      <c r="A1389" s="38"/>
      <c r="B1389" s="39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</row>
    <row r="1390" spans="1:16" x14ac:dyDescent="0.2">
      <c r="A1390" s="38"/>
      <c r="B1390" s="39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</row>
    <row r="1391" spans="1:16" x14ac:dyDescent="0.2">
      <c r="A1391" s="38"/>
      <c r="B1391" s="39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</row>
    <row r="1392" spans="1:16" x14ac:dyDescent="0.2">
      <c r="A1392" s="38"/>
      <c r="B1392" s="39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</row>
    <row r="1393" spans="1:16" x14ac:dyDescent="0.2">
      <c r="A1393" s="38"/>
      <c r="B1393" s="39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</row>
    <row r="1394" spans="1:16" x14ac:dyDescent="0.2">
      <c r="A1394" s="38"/>
      <c r="B1394" s="39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</row>
    <row r="1395" spans="1:16" x14ac:dyDescent="0.2">
      <c r="A1395" s="38"/>
      <c r="B1395" s="39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</row>
    <row r="1396" spans="1:16" x14ac:dyDescent="0.2">
      <c r="A1396" s="38"/>
      <c r="B1396" s="39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</row>
    <row r="1397" spans="1:16" x14ac:dyDescent="0.2">
      <c r="A1397" s="38"/>
      <c r="B1397" s="39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</row>
    <row r="1398" spans="1:16" x14ac:dyDescent="0.2">
      <c r="A1398" s="38"/>
      <c r="B1398" s="39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</row>
    <row r="1399" spans="1:16" x14ac:dyDescent="0.2">
      <c r="A1399" s="38"/>
      <c r="B1399" s="39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</row>
    <row r="1400" spans="1:16" x14ac:dyDescent="0.2">
      <c r="A1400" s="38"/>
      <c r="B1400" s="39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</row>
    <row r="1401" spans="1:16" x14ac:dyDescent="0.2">
      <c r="A1401" s="38"/>
      <c r="B1401" s="39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</row>
    <row r="1402" spans="1:16" x14ac:dyDescent="0.2">
      <c r="A1402" s="38"/>
      <c r="B1402" s="39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</row>
    <row r="1403" spans="1:16" x14ac:dyDescent="0.2">
      <c r="A1403" s="38"/>
      <c r="B1403" s="39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</row>
    <row r="1404" spans="1:16" x14ac:dyDescent="0.2">
      <c r="A1404" s="38"/>
      <c r="B1404" s="39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</row>
    <row r="1405" spans="1:16" x14ac:dyDescent="0.2">
      <c r="A1405" s="38"/>
      <c r="B1405" s="39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</row>
    <row r="1406" spans="1:16" x14ac:dyDescent="0.2">
      <c r="A1406" s="38"/>
      <c r="B1406" s="39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</row>
    <row r="1407" spans="1:16" x14ac:dyDescent="0.2">
      <c r="A1407" s="38"/>
      <c r="B1407" s="39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</row>
    <row r="1408" spans="1:16" x14ac:dyDescent="0.2">
      <c r="A1408" s="38"/>
      <c r="B1408" s="39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</row>
    <row r="1409" spans="1:16" x14ac:dyDescent="0.2">
      <c r="A1409" s="38"/>
      <c r="B1409" s="39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</row>
    <row r="1410" spans="1:16" x14ac:dyDescent="0.2">
      <c r="A1410" s="38"/>
      <c r="B1410" s="39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</row>
    <row r="1411" spans="1:16" x14ac:dyDescent="0.2">
      <c r="A1411" s="38"/>
      <c r="B1411" s="39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</row>
    <row r="1412" spans="1:16" x14ac:dyDescent="0.2">
      <c r="A1412" s="38"/>
      <c r="B1412" s="39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</row>
    <row r="1413" spans="1:16" x14ac:dyDescent="0.2">
      <c r="A1413" s="38"/>
      <c r="B1413" s="39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</row>
    <row r="1414" spans="1:16" x14ac:dyDescent="0.2">
      <c r="A1414" s="38"/>
      <c r="B1414" s="39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</row>
    <row r="1415" spans="1:16" x14ac:dyDescent="0.2">
      <c r="A1415" s="38"/>
      <c r="B1415" s="39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</row>
    <row r="1416" spans="1:16" x14ac:dyDescent="0.2">
      <c r="A1416" s="38"/>
      <c r="B1416" s="39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</row>
    <row r="1417" spans="1:16" x14ac:dyDescent="0.2">
      <c r="A1417" s="38"/>
      <c r="B1417" s="39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</row>
    <row r="1418" spans="1:16" x14ac:dyDescent="0.2">
      <c r="A1418" s="38"/>
      <c r="B1418" s="39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</row>
    <row r="1419" spans="1:16" x14ac:dyDescent="0.2">
      <c r="A1419" s="38"/>
      <c r="B1419" s="39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</row>
    <row r="1420" spans="1:16" x14ac:dyDescent="0.2">
      <c r="A1420" s="38"/>
      <c r="B1420" s="39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</row>
    <row r="1421" spans="1:16" x14ac:dyDescent="0.2">
      <c r="A1421" s="38"/>
      <c r="B1421" s="39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</row>
    <row r="1422" spans="1:16" x14ac:dyDescent="0.2">
      <c r="A1422" s="38"/>
      <c r="B1422" s="39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</row>
    <row r="1423" spans="1:16" x14ac:dyDescent="0.2">
      <c r="A1423" s="38"/>
      <c r="B1423" s="39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</row>
    <row r="1424" spans="1:16" x14ac:dyDescent="0.2">
      <c r="A1424" s="38"/>
      <c r="B1424" s="39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</row>
    <row r="1425" spans="1:16" x14ac:dyDescent="0.2">
      <c r="A1425" s="38"/>
      <c r="B1425" s="39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</row>
    <row r="1426" spans="1:16" x14ac:dyDescent="0.2">
      <c r="A1426" s="38"/>
      <c r="B1426" s="39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</row>
    <row r="1427" spans="1:16" x14ac:dyDescent="0.2">
      <c r="A1427" s="38"/>
      <c r="B1427" s="39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</row>
    <row r="1428" spans="1:16" x14ac:dyDescent="0.2">
      <c r="A1428" s="38"/>
      <c r="B1428" s="39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</row>
    <row r="1429" spans="1:16" x14ac:dyDescent="0.2">
      <c r="A1429" s="38"/>
      <c r="B1429" s="39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</row>
    <row r="1430" spans="1:16" x14ac:dyDescent="0.2">
      <c r="A1430" s="38"/>
      <c r="B1430" s="39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</row>
    <row r="1431" spans="1:16" x14ac:dyDescent="0.2">
      <c r="A1431" s="38"/>
      <c r="B1431" s="39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</row>
    <row r="1432" spans="1:16" x14ac:dyDescent="0.2">
      <c r="A1432" s="38"/>
      <c r="B1432" s="39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</row>
    <row r="1433" spans="1:16" x14ac:dyDescent="0.2">
      <c r="A1433" s="38"/>
      <c r="B1433" s="39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</row>
    <row r="1434" spans="1:16" x14ac:dyDescent="0.2">
      <c r="A1434" s="38"/>
      <c r="B1434" s="39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</row>
    <row r="1435" spans="1:16" x14ac:dyDescent="0.2">
      <c r="A1435" s="38"/>
      <c r="B1435" s="39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</row>
    <row r="1436" spans="1:16" x14ac:dyDescent="0.2">
      <c r="A1436" s="38"/>
      <c r="B1436" s="39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</row>
    <row r="1437" spans="1:16" x14ac:dyDescent="0.2">
      <c r="A1437" s="38"/>
      <c r="B1437" s="39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</row>
    <row r="1438" spans="1:16" x14ac:dyDescent="0.2">
      <c r="A1438" s="38"/>
      <c r="B1438" s="39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</row>
    <row r="1439" spans="1:16" x14ac:dyDescent="0.2">
      <c r="A1439" s="38"/>
      <c r="B1439" s="39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</row>
    <row r="1440" spans="1:16" x14ac:dyDescent="0.2">
      <c r="A1440" s="38"/>
      <c r="B1440" s="39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</row>
    <row r="1441" spans="1:16" x14ac:dyDescent="0.2">
      <c r="A1441" s="38"/>
      <c r="B1441" s="39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</row>
    <row r="1442" spans="1:16" x14ac:dyDescent="0.2">
      <c r="A1442" s="38"/>
      <c r="B1442" s="39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</row>
    <row r="1443" spans="1:16" x14ac:dyDescent="0.2">
      <c r="A1443" s="38"/>
      <c r="B1443" s="39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</row>
    <row r="1444" spans="1:16" x14ac:dyDescent="0.2">
      <c r="A1444" s="38"/>
      <c r="B1444" s="39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</row>
    <row r="1445" spans="1:16" x14ac:dyDescent="0.2">
      <c r="A1445" s="38"/>
      <c r="B1445" s="39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</row>
    <row r="1446" spans="1:16" x14ac:dyDescent="0.2">
      <c r="A1446" s="38"/>
      <c r="B1446" s="39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</row>
    <row r="1447" spans="1:16" x14ac:dyDescent="0.2">
      <c r="A1447" s="38"/>
      <c r="B1447" s="39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</row>
    <row r="1448" spans="1:16" x14ac:dyDescent="0.2">
      <c r="A1448" s="38"/>
      <c r="B1448" s="39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</row>
    <row r="1449" spans="1:16" x14ac:dyDescent="0.2">
      <c r="A1449" s="38"/>
      <c r="B1449" s="39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</row>
    <row r="1450" spans="1:16" x14ac:dyDescent="0.2">
      <c r="A1450" s="38"/>
      <c r="B1450" s="39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</row>
    <row r="1451" spans="1:16" x14ac:dyDescent="0.2">
      <c r="A1451" s="38"/>
      <c r="B1451" s="39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</row>
    <row r="1452" spans="1:16" x14ac:dyDescent="0.2">
      <c r="A1452" s="38"/>
      <c r="B1452" s="39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</row>
    <row r="1453" spans="1:16" x14ac:dyDescent="0.2">
      <c r="A1453" s="38"/>
      <c r="B1453" s="39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</row>
    <row r="1454" spans="1:16" x14ac:dyDescent="0.2">
      <c r="A1454" s="38"/>
      <c r="B1454" s="39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</row>
    <row r="1455" spans="1:16" x14ac:dyDescent="0.2">
      <c r="A1455" s="38"/>
      <c r="B1455" s="39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</row>
    <row r="1456" spans="1:16" x14ac:dyDescent="0.2">
      <c r="A1456" s="38"/>
      <c r="B1456" s="39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</row>
    <row r="1457" spans="1:16" x14ac:dyDescent="0.2">
      <c r="A1457" s="38"/>
      <c r="B1457" s="39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</row>
    <row r="1458" spans="1:16" x14ac:dyDescent="0.2">
      <c r="A1458" s="38"/>
      <c r="B1458" s="39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</row>
    <row r="1459" spans="1:16" x14ac:dyDescent="0.2">
      <c r="A1459" s="38"/>
      <c r="B1459" s="39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</row>
    <row r="1460" spans="1:16" x14ac:dyDescent="0.2">
      <c r="A1460" s="38"/>
      <c r="B1460" s="39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</row>
    <row r="1461" spans="1:16" x14ac:dyDescent="0.2">
      <c r="A1461" s="38"/>
      <c r="B1461" s="39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</row>
    <row r="1462" spans="1:16" x14ac:dyDescent="0.2">
      <c r="A1462" s="38"/>
      <c r="B1462" s="39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</row>
    <row r="1463" spans="1:16" x14ac:dyDescent="0.2">
      <c r="A1463" s="38"/>
      <c r="B1463" s="39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</row>
    <row r="1464" spans="1:16" x14ac:dyDescent="0.2">
      <c r="A1464" s="38"/>
      <c r="B1464" s="39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</row>
    <row r="1465" spans="1:16" x14ac:dyDescent="0.2">
      <c r="A1465" s="38"/>
      <c r="B1465" s="39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</row>
    <row r="1466" spans="1:16" x14ac:dyDescent="0.2">
      <c r="A1466" s="38"/>
      <c r="B1466" s="39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</row>
    <row r="1467" spans="1:16" x14ac:dyDescent="0.2">
      <c r="A1467" s="38"/>
      <c r="B1467" s="39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</row>
    <row r="1468" spans="1:16" x14ac:dyDescent="0.2">
      <c r="A1468" s="38"/>
      <c r="B1468" s="39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</row>
    <row r="1469" spans="1:16" x14ac:dyDescent="0.2">
      <c r="A1469" s="38"/>
      <c r="B1469" s="39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</row>
    <row r="1470" spans="1:16" x14ac:dyDescent="0.2">
      <c r="A1470" s="38"/>
      <c r="B1470" s="39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</row>
    <row r="1471" spans="1:16" x14ac:dyDescent="0.2">
      <c r="A1471" s="38"/>
      <c r="B1471" s="39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</row>
    <row r="1472" spans="1:16" x14ac:dyDescent="0.2">
      <c r="A1472" s="38"/>
      <c r="B1472" s="39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</row>
    <row r="1473" spans="1:16" x14ac:dyDescent="0.2">
      <c r="A1473" s="38"/>
      <c r="B1473" s="39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</row>
    <row r="1474" spans="1:16" x14ac:dyDescent="0.2">
      <c r="A1474" s="38"/>
      <c r="B1474" s="39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</row>
    <row r="1475" spans="1:16" x14ac:dyDescent="0.2">
      <c r="A1475" s="38"/>
      <c r="B1475" s="39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</row>
    <row r="1476" spans="1:16" x14ac:dyDescent="0.2">
      <c r="A1476" s="38"/>
      <c r="B1476" s="39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</row>
    <row r="1477" spans="1:16" x14ac:dyDescent="0.2">
      <c r="A1477" s="38"/>
      <c r="B1477" s="39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</row>
    <row r="1478" spans="1:16" x14ac:dyDescent="0.2">
      <c r="A1478" s="38"/>
      <c r="B1478" s="39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</row>
    <row r="1479" spans="1:16" x14ac:dyDescent="0.2">
      <c r="A1479" s="38"/>
      <c r="B1479" s="39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</row>
    <row r="1480" spans="1:16" x14ac:dyDescent="0.2">
      <c r="A1480" s="38"/>
      <c r="B1480" s="39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</row>
    <row r="1481" spans="1:16" x14ac:dyDescent="0.2">
      <c r="A1481" s="38"/>
      <c r="B1481" s="39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</row>
    <row r="1482" spans="1:16" x14ac:dyDescent="0.2">
      <c r="A1482" s="38"/>
      <c r="B1482" s="39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</row>
    <row r="1483" spans="1:16" x14ac:dyDescent="0.2">
      <c r="A1483" s="38"/>
      <c r="B1483" s="39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</row>
    <row r="1484" spans="1:16" x14ac:dyDescent="0.2">
      <c r="A1484" s="38"/>
      <c r="B1484" s="39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</row>
    <row r="1485" spans="1:16" x14ac:dyDescent="0.2">
      <c r="A1485" s="38"/>
      <c r="B1485" s="39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</row>
    <row r="1486" spans="1:16" x14ac:dyDescent="0.2">
      <c r="A1486" s="38"/>
      <c r="B1486" s="39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</row>
    <row r="1487" spans="1:16" x14ac:dyDescent="0.2">
      <c r="A1487" s="38"/>
      <c r="B1487" s="39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</row>
    <row r="1488" spans="1:16" x14ac:dyDescent="0.2">
      <c r="A1488" s="38"/>
      <c r="B1488" s="39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</row>
    <row r="1489" spans="1:16" x14ac:dyDescent="0.2">
      <c r="A1489" s="38"/>
      <c r="B1489" s="39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</row>
    <row r="1490" spans="1:16" x14ac:dyDescent="0.2">
      <c r="A1490" s="38"/>
      <c r="B1490" s="39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</row>
    <row r="1491" spans="1:16" x14ac:dyDescent="0.2">
      <c r="A1491" s="38"/>
      <c r="B1491" s="39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</row>
    <row r="1492" spans="1:16" x14ac:dyDescent="0.2">
      <c r="A1492" s="38"/>
      <c r="B1492" s="39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</row>
    <row r="1493" spans="1:16" x14ac:dyDescent="0.2">
      <c r="A1493" s="38"/>
      <c r="B1493" s="39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</row>
    <row r="1494" spans="1:16" x14ac:dyDescent="0.2">
      <c r="A1494" s="38"/>
      <c r="B1494" s="39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</row>
    <row r="1495" spans="1:16" x14ac:dyDescent="0.2">
      <c r="A1495" s="38"/>
      <c r="B1495" s="39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</row>
    <row r="1496" spans="1:16" x14ac:dyDescent="0.2">
      <c r="A1496" s="38"/>
      <c r="B1496" s="39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</row>
    <row r="1497" spans="1:16" x14ac:dyDescent="0.2">
      <c r="A1497" s="38"/>
      <c r="B1497" s="39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</row>
    <row r="1498" spans="1:16" x14ac:dyDescent="0.2">
      <c r="A1498" s="38"/>
      <c r="B1498" s="39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</row>
    <row r="1499" spans="1:16" x14ac:dyDescent="0.2">
      <c r="A1499" s="38"/>
      <c r="B1499" s="39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</row>
    <row r="1500" spans="1:16" x14ac:dyDescent="0.2">
      <c r="A1500" s="38"/>
      <c r="B1500" s="39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</row>
    <row r="1501" spans="1:16" x14ac:dyDescent="0.2">
      <c r="A1501" s="38"/>
      <c r="B1501" s="39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</row>
    <row r="1502" spans="1:16" x14ac:dyDescent="0.2">
      <c r="A1502" s="38"/>
      <c r="B1502" s="39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</row>
    <row r="1503" spans="1:16" x14ac:dyDescent="0.2">
      <c r="A1503" s="38"/>
      <c r="B1503" s="39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</row>
    <row r="1504" spans="1:16" x14ac:dyDescent="0.2">
      <c r="A1504" s="38"/>
      <c r="B1504" s="39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</row>
    <row r="1505" spans="1:16" x14ac:dyDescent="0.2">
      <c r="A1505" s="38"/>
      <c r="B1505" s="39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</row>
    <row r="1506" spans="1:16" x14ac:dyDescent="0.2">
      <c r="A1506" s="38"/>
      <c r="B1506" s="39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</row>
    <row r="1507" spans="1:16" x14ac:dyDescent="0.2">
      <c r="A1507" s="38"/>
      <c r="B1507" s="39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</row>
    <row r="1508" spans="1:16" x14ac:dyDescent="0.2">
      <c r="A1508" s="38"/>
      <c r="B1508" s="39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</row>
    <row r="1509" spans="1:16" x14ac:dyDescent="0.2">
      <c r="A1509" s="38"/>
      <c r="B1509" s="39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</row>
    <row r="1510" spans="1:16" x14ac:dyDescent="0.2">
      <c r="A1510" s="38"/>
      <c r="B1510" s="39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</row>
    <row r="1511" spans="1:16" x14ac:dyDescent="0.2">
      <c r="A1511" s="38"/>
      <c r="B1511" s="39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</row>
    <row r="1512" spans="1:16" x14ac:dyDescent="0.2">
      <c r="A1512" s="38"/>
      <c r="B1512" s="39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</row>
    <row r="1513" spans="1:16" x14ac:dyDescent="0.2">
      <c r="A1513" s="38"/>
      <c r="B1513" s="39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</row>
    <row r="1514" spans="1:16" x14ac:dyDescent="0.2">
      <c r="A1514" s="38"/>
      <c r="B1514" s="39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</row>
    <row r="1515" spans="1:16" x14ac:dyDescent="0.2">
      <c r="A1515" s="38"/>
      <c r="B1515" s="39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</row>
    <row r="1516" spans="1:16" x14ac:dyDescent="0.2">
      <c r="A1516" s="38"/>
      <c r="B1516" s="39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</row>
    <row r="1517" spans="1:16" x14ac:dyDescent="0.2">
      <c r="A1517" s="38"/>
      <c r="B1517" s="39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</row>
    <row r="1518" spans="1:16" x14ac:dyDescent="0.2">
      <c r="A1518" s="38"/>
      <c r="B1518" s="39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</row>
    <row r="1519" spans="1:16" x14ac:dyDescent="0.2">
      <c r="A1519" s="38"/>
      <c r="B1519" s="39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</row>
    <row r="1520" spans="1:16" x14ac:dyDescent="0.2">
      <c r="A1520" s="38"/>
      <c r="B1520" s="39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</row>
    <row r="1521" spans="1:16" x14ac:dyDescent="0.2">
      <c r="A1521" s="38"/>
      <c r="B1521" s="39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</row>
    <row r="1522" spans="1:16" x14ac:dyDescent="0.2">
      <c r="A1522" s="38"/>
      <c r="B1522" s="39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</row>
    <row r="1523" spans="1:16" x14ac:dyDescent="0.2">
      <c r="A1523" s="38"/>
      <c r="B1523" s="39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</row>
    <row r="1524" spans="1:16" x14ac:dyDescent="0.2">
      <c r="A1524" s="38"/>
      <c r="B1524" s="39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</row>
    <row r="1525" spans="1:16" x14ac:dyDescent="0.2">
      <c r="A1525" s="38"/>
      <c r="B1525" s="39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</row>
    <row r="1526" spans="1:16" x14ac:dyDescent="0.2">
      <c r="A1526" s="38"/>
      <c r="B1526" s="39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</row>
    <row r="1527" spans="1:16" x14ac:dyDescent="0.2">
      <c r="A1527" s="38"/>
      <c r="B1527" s="39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</row>
    <row r="1528" spans="1:16" x14ac:dyDescent="0.2">
      <c r="A1528" s="38"/>
      <c r="B1528" s="39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</row>
    <row r="1529" spans="1:16" x14ac:dyDescent="0.2">
      <c r="A1529" s="38"/>
      <c r="B1529" s="39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</row>
    <row r="1530" spans="1:16" x14ac:dyDescent="0.2">
      <c r="A1530" s="38"/>
      <c r="B1530" s="39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</row>
    <row r="1531" spans="1:16" x14ac:dyDescent="0.2">
      <c r="A1531" s="38"/>
      <c r="B1531" s="39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</row>
    <row r="1532" spans="1:16" x14ac:dyDescent="0.2">
      <c r="A1532" s="38"/>
      <c r="B1532" s="39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</row>
    <row r="1533" spans="1:16" x14ac:dyDescent="0.2">
      <c r="A1533" s="38"/>
      <c r="B1533" s="39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</row>
    <row r="1534" spans="1:16" x14ac:dyDescent="0.2">
      <c r="A1534" s="38"/>
      <c r="B1534" s="39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</row>
    <row r="1535" spans="1:16" x14ac:dyDescent="0.2">
      <c r="A1535" s="38"/>
      <c r="B1535" s="39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</row>
    <row r="1536" spans="1:16" x14ac:dyDescent="0.2">
      <c r="A1536" s="38"/>
      <c r="B1536" s="39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</row>
    <row r="1537" spans="1:16" x14ac:dyDescent="0.2">
      <c r="A1537" s="38"/>
      <c r="B1537" s="39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</row>
    <row r="1538" spans="1:16" x14ac:dyDescent="0.2">
      <c r="A1538" s="38"/>
      <c r="B1538" s="39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</row>
    <row r="1539" spans="1:16" x14ac:dyDescent="0.2">
      <c r="A1539" s="38"/>
      <c r="B1539" s="39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</row>
    <row r="1540" spans="1:16" x14ac:dyDescent="0.2">
      <c r="A1540" s="38"/>
      <c r="B1540" s="39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</row>
    <row r="1541" spans="1:16" x14ac:dyDescent="0.2">
      <c r="A1541" s="38"/>
      <c r="B1541" s="39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</row>
    <row r="1542" spans="1:16" x14ac:dyDescent="0.2">
      <c r="A1542" s="38"/>
      <c r="B1542" s="39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</row>
    <row r="1543" spans="1:16" x14ac:dyDescent="0.2">
      <c r="A1543" s="38"/>
      <c r="B1543" s="39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</row>
    <row r="1544" spans="1:16" x14ac:dyDescent="0.2">
      <c r="A1544" s="38"/>
      <c r="B1544" s="39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</row>
    <row r="1545" spans="1:16" x14ac:dyDescent="0.2">
      <c r="A1545" s="38"/>
      <c r="B1545" s="39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</row>
    <row r="1546" spans="1:16" x14ac:dyDescent="0.2">
      <c r="A1546" s="38"/>
      <c r="B1546" s="39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</row>
    <row r="1547" spans="1:16" x14ac:dyDescent="0.2">
      <c r="A1547" s="38"/>
      <c r="B1547" s="39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</row>
    <row r="1548" spans="1:16" x14ac:dyDescent="0.2">
      <c r="A1548" s="38"/>
      <c r="B1548" s="39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</row>
    <row r="1549" spans="1:16" x14ac:dyDescent="0.2">
      <c r="A1549" s="38"/>
      <c r="B1549" s="39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</row>
    <row r="1550" spans="1:16" x14ac:dyDescent="0.2">
      <c r="A1550" s="38"/>
      <c r="B1550" s="39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</row>
    <row r="1551" spans="1:16" x14ac:dyDescent="0.2">
      <c r="A1551" s="38"/>
      <c r="B1551" s="39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</row>
    <row r="1552" spans="1:16" x14ac:dyDescent="0.2">
      <c r="A1552" s="38"/>
      <c r="B1552" s="39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</row>
    <row r="1553" spans="1:16" x14ac:dyDescent="0.2">
      <c r="A1553" s="38"/>
      <c r="B1553" s="39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</row>
    <row r="1554" spans="1:16" x14ac:dyDescent="0.2">
      <c r="A1554" s="38"/>
      <c r="B1554" s="39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</row>
    <row r="1555" spans="1:16" x14ac:dyDescent="0.2">
      <c r="A1555" s="38"/>
      <c r="B1555" s="39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</row>
    <row r="1556" spans="1:16" x14ac:dyDescent="0.2">
      <c r="A1556" s="38"/>
      <c r="B1556" s="39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</row>
    <row r="1557" spans="1:16" x14ac:dyDescent="0.2">
      <c r="A1557" s="38"/>
      <c r="B1557" s="39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</row>
    <row r="1558" spans="1:16" x14ac:dyDescent="0.2">
      <c r="A1558" s="38"/>
      <c r="B1558" s="39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</row>
    <row r="1559" spans="1:16" x14ac:dyDescent="0.2">
      <c r="A1559" s="38"/>
      <c r="B1559" s="39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</row>
    <row r="1560" spans="1:16" x14ac:dyDescent="0.2">
      <c r="A1560" s="38"/>
      <c r="B1560" s="39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</row>
    <row r="1561" spans="1:16" x14ac:dyDescent="0.2">
      <c r="A1561" s="38"/>
      <c r="B1561" s="39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</row>
    <row r="1562" spans="1:16" x14ac:dyDescent="0.2">
      <c r="A1562" s="38"/>
      <c r="B1562" s="39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</row>
    <row r="1563" spans="1:16" x14ac:dyDescent="0.2">
      <c r="A1563" s="38"/>
      <c r="B1563" s="39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</row>
    <row r="1564" spans="1:16" x14ac:dyDescent="0.2">
      <c r="A1564" s="38"/>
      <c r="B1564" s="39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</row>
    <row r="1565" spans="1:16" x14ac:dyDescent="0.2">
      <c r="A1565" s="38"/>
      <c r="B1565" s="39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</row>
    <row r="1566" spans="1:16" x14ac:dyDescent="0.2">
      <c r="A1566" s="38"/>
      <c r="B1566" s="39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</row>
    <row r="1567" spans="1:16" x14ac:dyDescent="0.2">
      <c r="A1567" s="38"/>
      <c r="B1567" s="39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</row>
    <row r="1568" spans="1:16" x14ac:dyDescent="0.2">
      <c r="A1568" s="38"/>
      <c r="B1568" s="39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</row>
    <row r="1569" spans="1:16" x14ac:dyDescent="0.2">
      <c r="A1569" s="38"/>
      <c r="B1569" s="39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</row>
    <row r="1570" spans="1:16" x14ac:dyDescent="0.2">
      <c r="A1570" s="38"/>
      <c r="B1570" s="39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</row>
    <row r="1571" spans="1:16" x14ac:dyDescent="0.2">
      <c r="A1571" s="38"/>
      <c r="B1571" s="39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</row>
    <row r="1572" spans="1:16" x14ac:dyDescent="0.2">
      <c r="A1572" s="38"/>
      <c r="B1572" s="39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</row>
    <row r="1573" spans="1:16" x14ac:dyDescent="0.2">
      <c r="A1573" s="38"/>
      <c r="B1573" s="39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</row>
    <row r="1574" spans="1:16" x14ac:dyDescent="0.2">
      <c r="A1574" s="38"/>
      <c r="B1574" s="39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</row>
    <row r="1575" spans="1:16" x14ac:dyDescent="0.2">
      <c r="A1575" s="38"/>
      <c r="B1575" s="39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</row>
    <row r="1576" spans="1:16" x14ac:dyDescent="0.2">
      <c r="A1576" s="38"/>
      <c r="B1576" s="39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</row>
    <row r="1577" spans="1:16" x14ac:dyDescent="0.2">
      <c r="A1577" s="38"/>
      <c r="B1577" s="39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</row>
    <row r="1578" spans="1:16" x14ac:dyDescent="0.2">
      <c r="A1578" s="38"/>
      <c r="B1578" s="39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</row>
    <row r="1579" spans="1:16" x14ac:dyDescent="0.2">
      <c r="A1579" s="38"/>
      <c r="B1579" s="39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</row>
    <row r="1580" spans="1:16" x14ac:dyDescent="0.2">
      <c r="A1580" s="38"/>
      <c r="B1580" s="39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</row>
    <row r="1581" spans="1:16" x14ac:dyDescent="0.2">
      <c r="A1581" s="38"/>
      <c r="B1581" s="39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</row>
    <row r="1582" spans="1:16" x14ac:dyDescent="0.2">
      <c r="A1582" s="38"/>
      <c r="B1582" s="39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</row>
    <row r="1583" spans="1:16" x14ac:dyDescent="0.2">
      <c r="A1583" s="38"/>
      <c r="B1583" s="39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</row>
    <row r="1584" spans="1:16" x14ac:dyDescent="0.2">
      <c r="A1584" s="38"/>
      <c r="B1584" s="39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</row>
    <row r="1585" spans="1:16" x14ac:dyDescent="0.2">
      <c r="A1585" s="38"/>
      <c r="B1585" s="39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</row>
    <row r="1586" spans="1:16" x14ac:dyDescent="0.2">
      <c r="A1586" s="38"/>
      <c r="B1586" s="39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</row>
    <row r="1587" spans="1:16" x14ac:dyDescent="0.2">
      <c r="A1587" s="38"/>
      <c r="B1587" s="39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</row>
    <row r="1588" spans="1:16" x14ac:dyDescent="0.2">
      <c r="A1588" s="38"/>
      <c r="B1588" s="39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</row>
    <row r="1589" spans="1:16" x14ac:dyDescent="0.2">
      <c r="A1589" s="38"/>
      <c r="B1589" s="39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</row>
    <row r="1590" spans="1:16" x14ac:dyDescent="0.2">
      <c r="A1590" s="38"/>
      <c r="B1590" s="39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</row>
    <row r="1591" spans="1:16" x14ac:dyDescent="0.2">
      <c r="A1591" s="38"/>
      <c r="B1591" s="39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</row>
    <row r="1592" spans="1:16" x14ac:dyDescent="0.2">
      <c r="A1592" s="38"/>
      <c r="B1592" s="39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</row>
    <row r="1593" spans="1:16" x14ac:dyDescent="0.2">
      <c r="A1593" s="38"/>
      <c r="B1593" s="39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</row>
    <row r="1594" spans="1:16" x14ac:dyDescent="0.2">
      <c r="A1594" s="38"/>
      <c r="B1594" s="39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</row>
    <row r="1595" spans="1:16" x14ac:dyDescent="0.2">
      <c r="A1595" s="38"/>
      <c r="B1595" s="39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</row>
    <row r="1596" spans="1:16" x14ac:dyDescent="0.2">
      <c r="A1596" s="38"/>
      <c r="B1596" s="39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</row>
    <row r="1597" spans="1:16" x14ac:dyDescent="0.2">
      <c r="A1597" s="38"/>
      <c r="B1597" s="39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</row>
    <row r="1598" spans="1:16" x14ac:dyDescent="0.2">
      <c r="A1598" s="38"/>
      <c r="B1598" s="39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</row>
    <row r="1599" spans="1:16" x14ac:dyDescent="0.2">
      <c r="A1599" s="38"/>
      <c r="B1599" s="39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</row>
    <row r="1600" spans="1:16" x14ac:dyDescent="0.2">
      <c r="A1600" s="38"/>
      <c r="B1600" s="39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</row>
    <row r="1601" spans="1:16" x14ac:dyDescent="0.2">
      <c r="A1601" s="38"/>
      <c r="B1601" s="39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</row>
    <row r="1602" spans="1:16" x14ac:dyDescent="0.2">
      <c r="A1602" s="38"/>
      <c r="B1602" s="39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</row>
    <row r="1603" spans="1:16" x14ac:dyDescent="0.2">
      <c r="A1603" s="38"/>
      <c r="B1603" s="39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</row>
    <row r="1604" spans="1:16" x14ac:dyDescent="0.2">
      <c r="A1604" s="38"/>
      <c r="B1604" s="39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</row>
    <row r="1605" spans="1:16" x14ac:dyDescent="0.2">
      <c r="A1605" s="38"/>
      <c r="B1605" s="39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</row>
    <row r="1606" spans="1:16" x14ac:dyDescent="0.2">
      <c r="A1606" s="38"/>
      <c r="B1606" s="39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</row>
    <row r="1607" spans="1:16" x14ac:dyDescent="0.2">
      <c r="A1607" s="38"/>
      <c r="B1607" s="39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</row>
    <row r="1608" spans="1:16" x14ac:dyDescent="0.2">
      <c r="A1608" s="38"/>
      <c r="B1608" s="39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</row>
    <row r="1609" spans="1:16" x14ac:dyDescent="0.2">
      <c r="A1609" s="38"/>
      <c r="B1609" s="39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</row>
    <row r="1610" spans="1:16" x14ac:dyDescent="0.2">
      <c r="A1610" s="38"/>
      <c r="B1610" s="39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</row>
    <row r="1611" spans="1:16" x14ac:dyDescent="0.2">
      <c r="A1611" s="38"/>
      <c r="B1611" s="39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</row>
    <row r="1612" spans="1:16" x14ac:dyDescent="0.2">
      <c r="A1612" s="38"/>
      <c r="B1612" s="39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</row>
    <row r="1613" spans="1:16" x14ac:dyDescent="0.2">
      <c r="A1613" s="38"/>
      <c r="B1613" s="39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</row>
    <row r="1614" spans="1:16" x14ac:dyDescent="0.2">
      <c r="A1614" s="38"/>
      <c r="B1614" s="39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</row>
    <row r="1615" spans="1:16" x14ac:dyDescent="0.2">
      <c r="A1615" s="38"/>
      <c r="B1615" s="39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</row>
    <row r="1616" spans="1:16" x14ac:dyDescent="0.2">
      <c r="A1616" s="38"/>
      <c r="B1616" s="39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</row>
    <row r="1617" spans="1:16" x14ac:dyDescent="0.2">
      <c r="A1617" s="38"/>
      <c r="B1617" s="39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</row>
    <row r="1618" spans="1:16" x14ac:dyDescent="0.2">
      <c r="A1618" s="38"/>
      <c r="B1618" s="39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</row>
    <row r="1619" spans="1:16" x14ac:dyDescent="0.2">
      <c r="A1619" s="38"/>
      <c r="B1619" s="39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</row>
    <row r="1620" spans="1:16" x14ac:dyDescent="0.2">
      <c r="A1620" s="38"/>
      <c r="B1620" s="39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</row>
    <row r="1621" spans="1:16" x14ac:dyDescent="0.2">
      <c r="A1621" s="38"/>
      <c r="B1621" s="39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</row>
    <row r="1622" spans="1:16" x14ac:dyDescent="0.2">
      <c r="A1622" s="38"/>
      <c r="B1622" s="39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</row>
    <row r="1623" spans="1:16" x14ac:dyDescent="0.2">
      <c r="A1623" s="38"/>
      <c r="B1623" s="39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</row>
    <row r="1624" spans="1:16" x14ac:dyDescent="0.2">
      <c r="A1624" s="38"/>
      <c r="B1624" s="39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</row>
    <row r="1625" spans="1:16" x14ac:dyDescent="0.2">
      <c r="A1625" s="38"/>
      <c r="B1625" s="39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</row>
    <row r="1626" spans="1:16" x14ac:dyDescent="0.2">
      <c r="A1626" s="38"/>
      <c r="B1626" s="39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</row>
    <row r="1627" spans="1:16" x14ac:dyDescent="0.2">
      <c r="A1627" s="38"/>
      <c r="B1627" s="39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</row>
    <row r="1628" spans="1:16" x14ac:dyDescent="0.2">
      <c r="A1628" s="38"/>
      <c r="B1628" s="39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</row>
    <row r="1629" spans="1:16" x14ac:dyDescent="0.2">
      <c r="A1629" s="38"/>
      <c r="B1629" s="39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</row>
    <row r="1630" spans="1:16" x14ac:dyDescent="0.2">
      <c r="A1630" s="38"/>
      <c r="B1630" s="39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</row>
    <row r="1631" spans="1:16" x14ac:dyDescent="0.2">
      <c r="A1631" s="38"/>
      <c r="B1631" s="39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</row>
    <row r="1632" spans="1:16" x14ac:dyDescent="0.2">
      <c r="A1632" s="38"/>
      <c r="B1632" s="39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</row>
    <row r="1633" spans="1:16" x14ac:dyDescent="0.2">
      <c r="A1633" s="38"/>
      <c r="B1633" s="39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</row>
    <row r="1634" spans="1:16" x14ac:dyDescent="0.2">
      <c r="A1634" s="38"/>
      <c r="B1634" s="39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</row>
    <row r="1635" spans="1:16" x14ac:dyDescent="0.2">
      <c r="A1635" s="38"/>
      <c r="B1635" s="39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</row>
    <row r="1636" spans="1:16" x14ac:dyDescent="0.2">
      <c r="A1636" s="38"/>
      <c r="B1636" s="39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</row>
    <row r="1637" spans="1:16" x14ac:dyDescent="0.2">
      <c r="A1637" s="38"/>
      <c r="B1637" s="39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</row>
    <row r="1638" spans="1:16" x14ac:dyDescent="0.2">
      <c r="A1638" s="38"/>
      <c r="B1638" s="39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</row>
    <row r="1639" spans="1:16" x14ac:dyDescent="0.2">
      <c r="A1639" s="38"/>
      <c r="B1639" s="39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</row>
    <row r="1640" spans="1:16" x14ac:dyDescent="0.2">
      <c r="A1640" s="38"/>
      <c r="B1640" s="39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</row>
    <row r="1641" spans="1:16" x14ac:dyDescent="0.2">
      <c r="A1641" s="38"/>
      <c r="B1641" s="39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</row>
    <row r="1642" spans="1:16" x14ac:dyDescent="0.2">
      <c r="A1642" s="38"/>
      <c r="B1642" s="39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</row>
    <row r="1643" spans="1:16" x14ac:dyDescent="0.2">
      <c r="A1643" s="38"/>
      <c r="B1643" s="39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</row>
    <row r="1644" spans="1:16" x14ac:dyDescent="0.2">
      <c r="A1644" s="38"/>
      <c r="B1644" s="39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</row>
    <row r="1645" spans="1:16" x14ac:dyDescent="0.2">
      <c r="A1645" s="38"/>
      <c r="B1645" s="39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</row>
    <row r="1646" spans="1:16" x14ac:dyDescent="0.2">
      <c r="A1646" s="38"/>
      <c r="B1646" s="39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</row>
    <row r="1647" spans="1:16" x14ac:dyDescent="0.2">
      <c r="A1647" s="38"/>
      <c r="B1647" s="39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</row>
    <row r="1648" spans="1:16" x14ac:dyDescent="0.2">
      <c r="A1648" s="38"/>
      <c r="B1648" s="39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</row>
    <row r="1649" spans="1:16" x14ac:dyDescent="0.2">
      <c r="A1649" s="38"/>
      <c r="B1649" s="39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</row>
    <row r="1650" spans="1:16" x14ac:dyDescent="0.2">
      <c r="A1650" s="38"/>
      <c r="B1650" s="39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</row>
    <row r="1651" spans="1:16" x14ac:dyDescent="0.2">
      <c r="A1651" s="38"/>
      <c r="B1651" s="39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</row>
    <row r="1652" spans="1:16" x14ac:dyDescent="0.2">
      <c r="A1652" s="38"/>
      <c r="B1652" s="39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</row>
    <row r="1653" spans="1:16" x14ac:dyDescent="0.2">
      <c r="A1653" s="38"/>
      <c r="B1653" s="39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</row>
    <row r="1654" spans="1:16" x14ac:dyDescent="0.2">
      <c r="A1654" s="38"/>
      <c r="B1654" s="39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</row>
    <row r="1655" spans="1:16" x14ac:dyDescent="0.2">
      <c r="A1655" s="38"/>
      <c r="B1655" s="39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</row>
    <row r="1656" spans="1:16" x14ac:dyDescent="0.2">
      <c r="A1656" s="38"/>
      <c r="B1656" s="39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</row>
    <row r="1657" spans="1:16" x14ac:dyDescent="0.2">
      <c r="A1657" s="38"/>
      <c r="B1657" s="39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</row>
    <row r="1658" spans="1:16" x14ac:dyDescent="0.2">
      <c r="A1658" s="38"/>
      <c r="B1658" s="39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</row>
    <row r="1659" spans="1:16" x14ac:dyDescent="0.2">
      <c r="A1659" s="38"/>
      <c r="B1659" s="39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</row>
    <row r="1660" spans="1:16" x14ac:dyDescent="0.2">
      <c r="A1660" s="38"/>
      <c r="B1660" s="39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</row>
    <row r="1661" spans="1:16" x14ac:dyDescent="0.2">
      <c r="A1661" s="38"/>
      <c r="B1661" s="39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</row>
    <row r="1662" spans="1:16" x14ac:dyDescent="0.2">
      <c r="A1662" s="38"/>
      <c r="B1662" s="39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</row>
    <row r="1663" spans="1:16" x14ac:dyDescent="0.2">
      <c r="A1663" s="38"/>
      <c r="B1663" s="39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</row>
    <row r="1664" spans="1:16" x14ac:dyDescent="0.2">
      <c r="A1664" s="38"/>
      <c r="B1664" s="39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</row>
    <row r="1665" spans="1:16" x14ac:dyDescent="0.2">
      <c r="A1665" s="38"/>
      <c r="B1665" s="39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  <c r="P1665" s="37"/>
    </row>
    <row r="1666" spans="1:16" x14ac:dyDescent="0.2">
      <c r="A1666" s="38"/>
      <c r="B1666" s="39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</row>
    <row r="1667" spans="1:16" x14ac:dyDescent="0.2">
      <c r="A1667" s="38"/>
      <c r="B1667" s="39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</row>
    <row r="1668" spans="1:16" x14ac:dyDescent="0.2">
      <c r="A1668" s="38"/>
      <c r="B1668" s="39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</row>
    <row r="1669" spans="1:16" x14ac:dyDescent="0.2">
      <c r="A1669" s="38"/>
      <c r="B1669" s="39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</row>
    <row r="1670" spans="1:16" x14ac:dyDescent="0.2">
      <c r="A1670" s="38"/>
      <c r="B1670" s="39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</row>
    <row r="1671" spans="1:16" x14ac:dyDescent="0.2">
      <c r="A1671" s="38"/>
      <c r="B1671" s="39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</row>
    <row r="1672" spans="1:16" x14ac:dyDescent="0.2">
      <c r="A1672" s="38"/>
      <c r="B1672" s="39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</row>
    <row r="1673" spans="1:16" x14ac:dyDescent="0.2">
      <c r="A1673" s="38"/>
      <c r="B1673" s="39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</row>
    <row r="1674" spans="1:16" x14ac:dyDescent="0.2">
      <c r="A1674" s="38"/>
      <c r="B1674" s="39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</row>
    <row r="1675" spans="1:16" x14ac:dyDescent="0.2">
      <c r="A1675" s="38"/>
      <c r="B1675" s="39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  <c r="P1675" s="37"/>
    </row>
    <row r="1676" spans="1:16" x14ac:dyDescent="0.2">
      <c r="A1676" s="38"/>
      <c r="B1676" s="39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</row>
    <row r="1677" spans="1:16" x14ac:dyDescent="0.2">
      <c r="A1677" s="38"/>
      <c r="B1677" s="39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</row>
    <row r="1678" spans="1:16" x14ac:dyDescent="0.2">
      <c r="A1678" s="38"/>
      <c r="B1678" s="39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</row>
    <row r="1679" spans="1:16" x14ac:dyDescent="0.2">
      <c r="A1679" s="38"/>
      <c r="B1679" s="39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</row>
    <row r="1680" spans="1:16" x14ac:dyDescent="0.2">
      <c r="A1680" s="38"/>
      <c r="B1680" s="39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</row>
    <row r="1681" spans="1:16" x14ac:dyDescent="0.2">
      <c r="A1681" s="38"/>
      <c r="B1681" s="39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</row>
    <row r="1682" spans="1:16" x14ac:dyDescent="0.2">
      <c r="A1682" s="38"/>
      <c r="B1682" s="39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</row>
    <row r="1683" spans="1:16" x14ac:dyDescent="0.2">
      <c r="A1683" s="38"/>
      <c r="B1683" s="39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</row>
    <row r="1684" spans="1:16" x14ac:dyDescent="0.2">
      <c r="A1684" s="38"/>
      <c r="B1684" s="39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</row>
    <row r="1685" spans="1:16" x14ac:dyDescent="0.2">
      <c r="A1685" s="38"/>
      <c r="B1685" s="39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  <c r="P1685" s="37"/>
    </row>
    <row r="1686" spans="1:16" x14ac:dyDescent="0.2">
      <c r="A1686" s="38"/>
      <c r="B1686" s="39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</row>
    <row r="1687" spans="1:16" x14ac:dyDescent="0.2">
      <c r="A1687" s="38"/>
      <c r="B1687" s="39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</row>
    <row r="1688" spans="1:16" x14ac:dyDescent="0.2">
      <c r="A1688" s="38"/>
      <c r="B1688" s="39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</row>
    <row r="1689" spans="1:16" x14ac:dyDescent="0.2">
      <c r="A1689" s="38"/>
      <c r="B1689" s="39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</row>
    <row r="1690" spans="1:16" x14ac:dyDescent="0.2">
      <c r="A1690" s="38"/>
      <c r="B1690" s="39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</row>
    <row r="1691" spans="1:16" x14ac:dyDescent="0.2">
      <c r="A1691" s="38"/>
      <c r="B1691" s="39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</row>
    <row r="1692" spans="1:16" x14ac:dyDescent="0.2">
      <c r="A1692" s="38"/>
      <c r="B1692" s="39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</row>
    <row r="1693" spans="1:16" x14ac:dyDescent="0.2">
      <c r="A1693" s="38"/>
      <c r="B1693" s="39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</row>
    <row r="1694" spans="1:16" x14ac:dyDescent="0.2">
      <c r="A1694" s="38"/>
      <c r="B1694" s="39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</row>
    <row r="1695" spans="1:16" x14ac:dyDescent="0.2">
      <c r="A1695" s="38"/>
      <c r="B1695" s="39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  <c r="P1695" s="37"/>
    </row>
    <row r="1696" spans="1:16" x14ac:dyDescent="0.2">
      <c r="A1696" s="38"/>
      <c r="B1696" s="39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</row>
    <row r="1697" spans="1:16" x14ac:dyDescent="0.2">
      <c r="A1697" s="38"/>
      <c r="B1697" s="39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</row>
    <row r="1698" spans="1:16" x14ac:dyDescent="0.2">
      <c r="A1698" s="38"/>
      <c r="B1698" s="39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</row>
    <row r="1699" spans="1:16" x14ac:dyDescent="0.2">
      <c r="A1699" s="38"/>
      <c r="B1699" s="39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</row>
    <row r="1700" spans="1:16" x14ac:dyDescent="0.2">
      <c r="A1700" s="38"/>
      <c r="B1700" s="39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</row>
    <row r="1701" spans="1:16" x14ac:dyDescent="0.2">
      <c r="A1701" s="38"/>
      <c r="B1701" s="39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</row>
    <row r="1702" spans="1:16" x14ac:dyDescent="0.2">
      <c r="A1702" s="38"/>
      <c r="B1702" s="39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</row>
    <row r="1703" spans="1:16" x14ac:dyDescent="0.2">
      <c r="A1703" s="38"/>
      <c r="B1703" s="39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</row>
    <row r="1704" spans="1:16" x14ac:dyDescent="0.2">
      <c r="A1704" s="38"/>
      <c r="B1704" s="39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</row>
    <row r="1705" spans="1:16" x14ac:dyDescent="0.2">
      <c r="A1705" s="38"/>
      <c r="B1705" s="39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</row>
    <row r="1706" spans="1:16" x14ac:dyDescent="0.2">
      <c r="A1706" s="38"/>
      <c r="B1706" s="39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</row>
    <row r="1707" spans="1:16" x14ac:dyDescent="0.2">
      <c r="A1707" s="38"/>
      <c r="B1707" s="39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</row>
    <row r="1708" spans="1:16" x14ac:dyDescent="0.2">
      <c r="A1708" s="38"/>
      <c r="B1708" s="39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</row>
    <row r="1709" spans="1:16" x14ac:dyDescent="0.2">
      <c r="A1709" s="38"/>
      <c r="B1709" s="39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</row>
    <row r="1710" spans="1:16" x14ac:dyDescent="0.2">
      <c r="A1710" s="38"/>
      <c r="B1710" s="39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</row>
    <row r="1711" spans="1:16" x14ac:dyDescent="0.2">
      <c r="A1711" s="38"/>
      <c r="B1711" s="39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</row>
    <row r="1712" spans="1:16" x14ac:dyDescent="0.2">
      <c r="A1712" s="38"/>
      <c r="B1712" s="39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</row>
    <row r="1713" spans="1:16" x14ac:dyDescent="0.2">
      <c r="A1713" s="38"/>
      <c r="B1713" s="39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</row>
    <row r="1714" spans="1:16" x14ac:dyDescent="0.2">
      <c r="A1714" s="38"/>
      <c r="B1714" s="39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</row>
    <row r="1715" spans="1:16" x14ac:dyDescent="0.2">
      <c r="A1715" s="38"/>
      <c r="B1715" s="39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</row>
    <row r="1716" spans="1:16" x14ac:dyDescent="0.2">
      <c r="A1716" s="38"/>
      <c r="B1716" s="39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</row>
    <row r="1717" spans="1:16" x14ac:dyDescent="0.2">
      <c r="A1717" s="38"/>
      <c r="B1717" s="39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  <c r="P1717" s="37"/>
    </row>
    <row r="1718" spans="1:16" x14ac:dyDescent="0.2">
      <c r="A1718" s="38"/>
      <c r="B1718" s="39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</row>
    <row r="1719" spans="1:16" x14ac:dyDescent="0.2">
      <c r="A1719" s="38"/>
      <c r="B1719" s="39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</row>
    <row r="1720" spans="1:16" x14ac:dyDescent="0.2">
      <c r="A1720" s="38"/>
      <c r="B1720" s="39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</row>
    <row r="1721" spans="1:16" x14ac:dyDescent="0.2">
      <c r="A1721" s="38"/>
      <c r="B1721" s="39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</row>
    <row r="1722" spans="1:16" x14ac:dyDescent="0.2">
      <c r="A1722" s="38"/>
      <c r="B1722" s="39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</row>
    <row r="1723" spans="1:16" x14ac:dyDescent="0.2">
      <c r="A1723" s="38"/>
      <c r="B1723" s="39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</row>
    <row r="1724" spans="1:16" x14ac:dyDescent="0.2">
      <c r="A1724" s="38"/>
      <c r="B1724" s="39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</row>
    <row r="1725" spans="1:16" x14ac:dyDescent="0.2">
      <c r="A1725" s="38"/>
      <c r="B1725" s="39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</row>
    <row r="1726" spans="1:16" x14ac:dyDescent="0.2">
      <c r="A1726" s="38"/>
      <c r="B1726" s="39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</row>
    <row r="1727" spans="1:16" x14ac:dyDescent="0.2">
      <c r="A1727" s="38"/>
      <c r="B1727" s="39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</row>
    <row r="1728" spans="1:16" x14ac:dyDescent="0.2">
      <c r="A1728" s="38"/>
      <c r="B1728" s="39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</row>
    <row r="1729" spans="1:16" x14ac:dyDescent="0.2">
      <c r="A1729" s="38"/>
      <c r="B1729" s="39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</row>
    <row r="1730" spans="1:16" x14ac:dyDescent="0.2">
      <c r="A1730" s="38"/>
      <c r="B1730" s="39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</row>
    <row r="1731" spans="1:16" x14ac:dyDescent="0.2">
      <c r="A1731" s="38"/>
      <c r="B1731" s="39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</row>
    <row r="1732" spans="1:16" x14ac:dyDescent="0.2">
      <c r="A1732" s="38"/>
      <c r="B1732" s="39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</row>
    <row r="1733" spans="1:16" x14ac:dyDescent="0.2">
      <c r="A1733" s="38"/>
      <c r="B1733" s="39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</row>
    <row r="1734" spans="1:16" x14ac:dyDescent="0.2">
      <c r="A1734" s="38"/>
      <c r="B1734" s="39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</row>
    <row r="1735" spans="1:16" x14ac:dyDescent="0.2">
      <c r="A1735" s="38"/>
      <c r="B1735" s="39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</row>
    <row r="1736" spans="1:16" x14ac:dyDescent="0.2">
      <c r="A1736" s="38"/>
      <c r="B1736" s="39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</row>
    <row r="1737" spans="1:16" x14ac:dyDescent="0.2">
      <c r="A1737" s="38"/>
      <c r="B1737" s="39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</row>
    <row r="1738" spans="1:16" x14ac:dyDescent="0.2">
      <c r="A1738" s="38"/>
      <c r="B1738" s="39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</row>
    <row r="1739" spans="1:16" x14ac:dyDescent="0.2">
      <c r="A1739" s="38"/>
      <c r="B1739" s="39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</row>
    <row r="1740" spans="1:16" x14ac:dyDescent="0.2">
      <c r="A1740" s="38"/>
      <c r="B1740" s="39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</row>
    <row r="1741" spans="1:16" x14ac:dyDescent="0.2">
      <c r="A1741" s="38"/>
      <c r="B1741" s="39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</row>
    <row r="1742" spans="1:16" x14ac:dyDescent="0.2">
      <c r="A1742" s="38"/>
      <c r="B1742" s="39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</row>
    <row r="1743" spans="1:16" x14ac:dyDescent="0.2">
      <c r="A1743" s="38"/>
      <c r="B1743" s="39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</row>
    <row r="1744" spans="1:16" x14ac:dyDescent="0.2">
      <c r="A1744" s="38"/>
      <c r="B1744" s="39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</row>
    <row r="1745" spans="1:16" x14ac:dyDescent="0.2">
      <c r="A1745" s="38"/>
      <c r="B1745" s="39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</row>
    <row r="1746" spans="1:16" x14ac:dyDescent="0.2">
      <c r="A1746" s="38"/>
      <c r="B1746" s="39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</row>
    <row r="1747" spans="1:16" x14ac:dyDescent="0.2">
      <c r="A1747" s="38"/>
      <c r="B1747" s="39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</row>
    <row r="1748" spans="1:16" x14ac:dyDescent="0.2">
      <c r="A1748" s="38"/>
      <c r="B1748" s="39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</row>
    <row r="1749" spans="1:16" x14ac:dyDescent="0.2">
      <c r="A1749" s="38"/>
      <c r="B1749" s="39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</row>
    <row r="1750" spans="1:16" x14ac:dyDescent="0.2">
      <c r="A1750" s="38"/>
      <c r="B1750" s="39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</row>
    <row r="1751" spans="1:16" x14ac:dyDescent="0.2">
      <c r="A1751" s="38"/>
      <c r="B1751" s="39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</row>
    <row r="1752" spans="1:16" x14ac:dyDescent="0.2">
      <c r="A1752" s="38"/>
      <c r="B1752" s="39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</row>
    <row r="1753" spans="1:16" x14ac:dyDescent="0.2">
      <c r="A1753" s="38"/>
      <c r="B1753" s="39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</row>
    <row r="1754" spans="1:16" x14ac:dyDescent="0.2">
      <c r="A1754" s="38"/>
      <c r="B1754" s="39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</row>
    <row r="1755" spans="1:16" x14ac:dyDescent="0.2">
      <c r="A1755" s="38"/>
      <c r="B1755" s="39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</row>
    <row r="1756" spans="1:16" x14ac:dyDescent="0.2">
      <c r="A1756" s="38"/>
      <c r="B1756" s="39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</row>
    <row r="1757" spans="1:16" x14ac:dyDescent="0.2">
      <c r="A1757" s="38"/>
      <c r="B1757" s="39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</row>
    <row r="1758" spans="1:16" x14ac:dyDescent="0.2">
      <c r="A1758" s="38"/>
      <c r="B1758" s="39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</row>
    <row r="1759" spans="1:16" x14ac:dyDescent="0.2">
      <c r="A1759" s="38"/>
      <c r="B1759" s="39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</row>
    <row r="1760" spans="1:16" x14ac:dyDescent="0.2">
      <c r="A1760" s="38"/>
      <c r="B1760" s="39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</row>
    <row r="1761" spans="1:16" x14ac:dyDescent="0.2">
      <c r="A1761" s="38"/>
      <c r="B1761" s="39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</row>
    <row r="1762" spans="1:16" x14ac:dyDescent="0.2">
      <c r="A1762" s="38"/>
      <c r="B1762" s="39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</row>
    <row r="1763" spans="1:16" x14ac:dyDescent="0.2">
      <c r="A1763" s="38"/>
      <c r="B1763" s="39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</row>
    <row r="1764" spans="1:16" x14ac:dyDescent="0.2">
      <c r="A1764" s="38"/>
      <c r="B1764" s="39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</row>
    <row r="1765" spans="1:16" x14ac:dyDescent="0.2">
      <c r="A1765" s="38"/>
      <c r="B1765" s="39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</row>
    <row r="1766" spans="1:16" x14ac:dyDescent="0.2">
      <c r="A1766" s="38"/>
      <c r="B1766" s="39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</row>
    <row r="1767" spans="1:16" x14ac:dyDescent="0.2">
      <c r="A1767" s="38"/>
      <c r="B1767" s="39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</row>
    <row r="1768" spans="1:16" x14ac:dyDescent="0.2">
      <c r="A1768" s="38"/>
      <c r="B1768" s="39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</row>
    <row r="1769" spans="1:16" x14ac:dyDescent="0.2">
      <c r="A1769" s="38"/>
      <c r="B1769" s="39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</row>
    <row r="1770" spans="1:16" x14ac:dyDescent="0.2">
      <c r="A1770" s="38"/>
      <c r="B1770" s="39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</row>
    <row r="1771" spans="1:16" x14ac:dyDescent="0.2">
      <c r="A1771" s="38"/>
      <c r="B1771" s="39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</row>
    <row r="1772" spans="1:16" x14ac:dyDescent="0.2">
      <c r="A1772" s="38"/>
      <c r="B1772" s="39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</row>
    <row r="1773" spans="1:16" x14ac:dyDescent="0.2">
      <c r="A1773" s="38"/>
      <c r="B1773" s="39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</row>
    <row r="1774" spans="1:16" x14ac:dyDescent="0.2">
      <c r="A1774" s="38"/>
      <c r="B1774" s="39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</row>
    <row r="1775" spans="1:16" x14ac:dyDescent="0.2">
      <c r="A1775" s="38"/>
      <c r="B1775" s="39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</row>
    <row r="1776" spans="1:16" x14ac:dyDescent="0.2">
      <c r="A1776" s="38"/>
      <c r="B1776" s="39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</row>
    <row r="1777" spans="1:16" x14ac:dyDescent="0.2">
      <c r="A1777" s="38"/>
      <c r="B1777" s="39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</row>
    <row r="1778" spans="1:16" x14ac:dyDescent="0.2">
      <c r="A1778" s="38"/>
      <c r="B1778" s="39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</row>
    <row r="1779" spans="1:16" x14ac:dyDescent="0.2">
      <c r="A1779" s="38"/>
      <c r="B1779" s="39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</row>
    <row r="1780" spans="1:16" x14ac:dyDescent="0.2">
      <c r="A1780" s="38"/>
      <c r="B1780" s="39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</row>
    <row r="1781" spans="1:16" x14ac:dyDescent="0.2">
      <c r="A1781" s="38"/>
      <c r="B1781" s="39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</row>
    <row r="1782" spans="1:16" x14ac:dyDescent="0.2">
      <c r="A1782" s="38"/>
      <c r="B1782" s="39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</row>
    <row r="1783" spans="1:16" x14ac:dyDescent="0.2">
      <c r="A1783" s="38"/>
      <c r="B1783" s="39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</row>
    <row r="1784" spans="1:16" x14ac:dyDescent="0.2">
      <c r="A1784" s="38"/>
      <c r="B1784" s="39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</row>
    <row r="1785" spans="1:16" x14ac:dyDescent="0.2">
      <c r="A1785" s="38"/>
      <c r="B1785" s="39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  <c r="P1785" s="37"/>
    </row>
    <row r="1786" spans="1:16" x14ac:dyDescent="0.2">
      <c r="A1786" s="38"/>
      <c r="B1786" s="39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</row>
    <row r="1787" spans="1:16" x14ac:dyDescent="0.2">
      <c r="A1787" s="38"/>
      <c r="B1787" s="39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</row>
    <row r="1788" spans="1:16" x14ac:dyDescent="0.2">
      <c r="A1788" s="38"/>
      <c r="B1788" s="39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</row>
    <row r="1789" spans="1:16" x14ac:dyDescent="0.2">
      <c r="A1789" s="38"/>
      <c r="B1789" s="39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</row>
    <row r="1790" spans="1:16" x14ac:dyDescent="0.2">
      <c r="A1790" s="38"/>
      <c r="B1790" s="39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</row>
    <row r="1791" spans="1:16" x14ac:dyDescent="0.2">
      <c r="A1791" s="38"/>
      <c r="B1791" s="39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</row>
    <row r="1792" spans="1:16" x14ac:dyDescent="0.2">
      <c r="A1792" s="38"/>
      <c r="B1792" s="39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</row>
    <row r="1793" spans="1:16" x14ac:dyDescent="0.2">
      <c r="A1793" s="38"/>
      <c r="B1793" s="39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</row>
    <row r="1794" spans="1:16" x14ac:dyDescent="0.2">
      <c r="A1794" s="38"/>
      <c r="B1794" s="39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</row>
    <row r="1795" spans="1:16" x14ac:dyDescent="0.2">
      <c r="A1795" s="38"/>
      <c r="B1795" s="39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</row>
    <row r="1796" spans="1:16" x14ac:dyDescent="0.2">
      <c r="A1796" s="38"/>
      <c r="B1796" s="39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</row>
    <row r="1797" spans="1:16" x14ac:dyDescent="0.2">
      <c r="A1797" s="38"/>
      <c r="B1797" s="39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</row>
    <row r="1798" spans="1:16" x14ac:dyDescent="0.2">
      <c r="A1798" s="38"/>
      <c r="B1798" s="39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</row>
    <row r="1799" spans="1:16" x14ac:dyDescent="0.2">
      <c r="A1799" s="38"/>
      <c r="B1799" s="39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</row>
    <row r="1800" spans="1:16" x14ac:dyDescent="0.2">
      <c r="A1800" s="38"/>
      <c r="B1800" s="39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</row>
    <row r="1801" spans="1:16" x14ac:dyDescent="0.2">
      <c r="A1801" s="38"/>
      <c r="B1801" s="39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</row>
    <row r="1802" spans="1:16" x14ac:dyDescent="0.2">
      <c r="A1802" s="38"/>
      <c r="B1802" s="39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</row>
    <row r="1803" spans="1:16" x14ac:dyDescent="0.2">
      <c r="A1803" s="38"/>
      <c r="B1803" s="39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</row>
    <row r="1804" spans="1:16" x14ac:dyDescent="0.2">
      <c r="A1804" s="38"/>
      <c r="B1804" s="39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</row>
    <row r="1805" spans="1:16" x14ac:dyDescent="0.2">
      <c r="A1805" s="38"/>
      <c r="B1805" s="39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</row>
    <row r="1806" spans="1:16" x14ac:dyDescent="0.2">
      <c r="A1806" s="38"/>
      <c r="B1806" s="39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</row>
    <row r="1807" spans="1:16" x14ac:dyDescent="0.2">
      <c r="A1807" s="38"/>
      <c r="B1807" s="39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</row>
    <row r="1808" spans="1:16" x14ac:dyDescent="0.2">
      <c r="A1808" s="38"/>
      <c r="B1808" s="39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</row>
    <row r="1809" spans="1:16" x14ac:dyDescent="0.2">
      <c r="A1809" s="38"/>
      <c r="B1809" s="39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</row>
    <row r="1810" spans="1:16" x14ac:dyDescent="0.2">
      <c r="A1810" s="38"/>
      <c r="B1810" s="39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</row>
    <row r="1811" spans="1:16" x14ac:dyDescent="0.2">
      <c r="A1811" s="38"/>
      <c r="B1811" s="39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</row>
    <row r="1812" spans="1:16" x14ac:dyDescent="0.2">
      <c r="A1812" s="38"/>
      <c r="B1812" s="39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</row>
    <row r="1813" spans="1:16" x14ac:dyDescent="0.2">
      <c r="A1813" s="38"/>
      <c r="B1813" s="39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</row>
    <row r="1814" spans="1:16" x14ac:dyDescent="0.2">
      <c r="A1814" s="38"/>
      <c r="B1814" s="39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</row>
    <row r="1815" spans="1:16" x14ac:dyDescent="0.2">
      <c r="A1815" s="38"/>
      <c r="B1815" s="39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  <c r="P1815" s="37"/>
    </row>
    <row r="1816" spans="1:16" x14ac:dyDescent="0.2">
      <c r="A1816" s="38"/>
      <c r="B1816" s="39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</row>
    <row r="1817" spans="1:16" x14ac:dyDescent="0.2">
      <c r="A1817" s="38"/>
      <c r="B1817" s="39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</row>
    <row r="1818" spans="1:16" x14ac:dyDescent="0.2">
      <c r="A1818" s="38"/>
      <c r="B1818" s="39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</row>
    <row r="1819" spans="1:16" x14ac:dyDescent="0.2">
      <c r="A1819" s="38"/>
      <c r="B1819" s="39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</row>
    <row r="1820" spans="1:16" x14ac:dyDescent="0.2">
      <c r="A1820" s="38"/>
      <c r="B1820" s="39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</row>
    <row r="1821" spans="1:16" x14ac:dyDescent="0.2">
      <c r="A1821" s="38"/>
      <c r="B1821" s="39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</row>
    <row r="1822" spans="1:16" x14ac:dyDescent="0.2">
      <c r="A1822" s="38"/>
      <c r="B1822" s="39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</row>
    <row r="1823" spans="1:16" x14ac:dyDescent="0.2">
      <c r="A1823" s="38"/>
      <c r="B1823" s="39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</row>
    <row r="1824" spans="1:16" x14ac:dyDescent="0.2">
      <c r="A1824" s="38"/>
      <c r="B1824" s="39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</row>
    <row r="1825" spans="1:16" x14ac:dyDescent="0.2">
      <c r="A1825" s="38"/>
      <c r="B1825" s="39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</row>
    <row r="1826" spans="1:16" x14ac:dyDescent="0.2">
      <c r="A1826" s="38"/>
      <c r="B1826" s="39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</row>
    <row r="1827" spans="1:16" x14ac:dyDescent="0.2">
      <c r="A1827" s="38"/>
      <c r="B1827" s="39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</row>
    <row r="1828" spans="1:16" x14ac:dyDescent="0.2">
      <c r="A1828" s="38"/>
      <c r="B1828" s="39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</row>
    <row r="1829" spans="1:16" x14ac:dyDescent="0.2">
      <c r="A1829" s="38"/>
      <c r="B1829" s="39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</row>
    <row r="1830" spans="1:16" x14ac:dyDescent="0.2">
      <c r="A1830" s="38"/>
      <c r="B1830" s="39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</row>
    <row r="1831" spans="1:16" x14ac:dyDescent="0.2">
      <c r="A1831" s="38"/>
      <c r="B1831" s="39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</row>
    <row r="1832" spans="1:16" x14ac:dyDescent="0.2">
      <c r="A1832" s="38"/>
      <c r="B1832" s="39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</row>
    <row r="1833" spans="1:16" x14ac:dyDescent="0.2">
      <c r="A1833" s="38"/>
      <c r="B1833" s="39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</row>
    <row r="1834" spans="1:16" x14ac:dyDescent="0.2">
      <c r="A1834" s="38"/>
      <c r="B1834" s="39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</row>
    <row r="1835" spans="1:16" x14ac:dyDescent="0.2">
      <c r="A1835" s="38"/>
      <c r="B1835" s="39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</row>
    <row r="1836" spans="1:16" x14ac:dyDescent="0.2">
      <c r="A1836" s="38"/>
      <c r="B1836" s="39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</row>
    <row r="1837" spans="1:16" x14ac:dyDescent="0.2">
      <c r="A1837" s="38"/>
      <c r="B1837" s="39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</row>
    <row r="1838" spans="1:16" x14ac:dyDescent="0.2">
      <c r="A1838" s="38"/>
      <c r="B1838" s="39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</row>
    <row r="1839" spans="1:16" x14ac:dyDescent="0.2">
      <c r="A1839" s="38"/>
      <c r="B1839" s="39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</row>
    <row r="1840" spans="1:16" x14ac:dyDescent="0.2">
      <c r="A1840" s="38"/>
      <c r="B1840" s="39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</row>
    <row r="1841" spans="1:16" x14ac:dyDescent="0.2">
      <c r="A1841" s="38"/>
      <c r="B1841" s="39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</row>
    <row r="1842" spans="1:16" x14ac:dyDescent="0.2">
      <c r="A1842" s="38"/>
      <c r="B1842" s="39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</row>
    <row r="1843" spans="1:16" x14ac:dyDescent="0.2">
      <c r="A1843" s="38"/>
      <c r="B1843" s="39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</row>
    <row r="1844" spans="1:16" x14ac:dyDescent="0.2">
      <c r="A1844" s="38"/>
      <c r="B1844" s="39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</row>
    <row r="1845" spans="1:16" x14ac:dyDescent="0.2">
      <c r="A1845" s="38"/>
      <c r="B1845" s="39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</row>
    <row r="1846" spans="1:16" x14ac:dyDescent="0.2">
      <c r="A1846" s="38"/>
      <c r="B1846" s="39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</row>
    <row r="1847" spans="1:16" x14ac:dyDescent="0.2">
      <c r="A1847" s="38"/>
      <c r="B1847" s="39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</row>
    <row r="1848" spans="1:16" x14ac:dyDescent="0.2">
      <c r="A1848" s="38"/>
      <c r="B1848" s="39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</row>
    <row r="1849" spans="1:16" x14ac:dyDescent="0.2">
      <c r="A1849" s="38"/>
      <c r="B1849" s="39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</row>
    <row r="1850" spans="1:16" x14ac:dyDescent="0.2">
      <c r="A1850" s="38"/>
      <c r="B1850" s="39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</row>
    <row r="1851" spans="1:16" x14ac:dyDescent="0.2">
      <c r="A1851" s="38"/>
      <c r="B1851" s="39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</row>
    <row r="1852" spans="1:16" x14ac:dyDescent="0.2">
      <c r="A1852" s="38"/>
      <c r="B1852" s="39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</row>
    <row r="1853" spans="1:16" x14ac:dyDescent="0.2">
      <c r="A1853" s="38"/>
      <c r="B1853" s="39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</row>
    <row r="1854" spans="1:16" x14ac:dyDescent="0.2">
      <c r="A1854" s="38"/>
      <c r="B1854" s="39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</row>
    <row r="1855" spans="1:16" x14ac:dyDescent="0.2">
      <c r="A1855" s="38"/>
      <c r="B1855" s="39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</row>
    <row r="1856" spans="1:16" x14ac:dyDescent="0.2">
      <c r="A1856" s="38"/>
      <c r="B1856" s="39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</row>
    <row r="1857" spans="1:16" x14ac:dyDescent="0.2">
      <c r="A1857" s="38"/>
      <c r="B1857" s="39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</row>
    <row r="1858" spans="1:16" x14ac:dyDescent="0.2">
      <c r="A1858" s="38"/>
      <c r="B1858" s="39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</row>
    <row r="1859" spans="1:16" x14ac:dyDescent="0.2">
      <c r="A1859" s="38"/>
      <c r="B1859" s="39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</row>
    <row r="1860" spans="1:16" x14ac:dyDescent="0.2">
      <c r="A1860" s="38"/>
      <c r="B1860" s="39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</row>
    <row r="1861" spans="1:16" x14ac:dyDescent="0.2">
      <c r="A1861" s="38"/>
      <c r="B1861" s="39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</row>
    <row r="1862" spans="1:16" x14ac:dyDescent="0.2">
      <c r="A1862" s="38"/>
      <c r="B1862" s="39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</row>
    <row r="1863" spans="1:16" x14ac:dyDescent="0.2">
      <c r="A1863" s="38"/>
      <c r="B1863" s="39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</row>
    <row r="1864" spans="1:16" x14ac:dyDescent="0.2">
      <c r="A1864" s="38"/>
      <c r="B1864" s="39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</row>
    <row r="1865" spans="1:16" x14ac:dyDescent="0.2">
      <c r="A1865" s="38"/>
      <c r="B1865" s="39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  <c r="P1865" s="37"/>
    </row>
    <row r="1866" spans="1:16" x14ac:dyDescent="0.2">
      <c r="A1866" s="38"/>
      <c r="B1866" s="39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</row>
    <row r="1867" spans="1:16" x14ac:dyDescent="0.2">
      <c r="A1867" s="38"/>
      <c r="B1867" s="39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</row>
    <row r="1868" spans="1:16" x14ac:dyDescent="0.2">
      <c r="A1868" s="38"/>
      <c r="B1868" s="39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</row>
    <row r="1869" spans="1:16" x14ac:dyDescent="0.2">
      <c r="A1869" s="38"/>
      <c r="B1869" s="39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</row>
    <row r="1870" spans="1:16" x14ac:dyDescent="0.2">
      <c r="A1870" s="38"/>
      <c r="B1870" s="39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</row>
    <row r="1871" spans="1:16" x14ac:dyDescent="0.2">
      <c r="A1871" s="38"/>
      <c r="B1871" s="39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</row>
    <row r="1872" spans="1:16" x14ac:dyDescent="0.2">
      <c r="A1872" s="38"/>
      <c r="B1872" s="39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</row>
    <row r="1873" spans="1:16" x14ac:dyDescent="0.2">
      <c r="A1873" s="38"/>
      <c r="B1873" s="39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</row>
    <row r="1874" spans="1:16" x14ac:dyDescent="0.2">
      <c r="A1874" s="38"/>
      <c r="B1874" s="39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</row>
    <row r="1875" spans="1:16" x14ac:dyDescent="0.2">
      <c r="A1875" s="38"/>
      <c r="B1875" s="39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  <c r="P1875" s="37"/>
    </row>
    <row r="1876" spans="1:16" x14ac:dyDescent="0.2">
      <c r="A1876" s="38"/>
      <c r="B1876" s="39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</row>
    <row r="1877" spans="1:16" x14ac:dyDescent="0.2">
      <c r="A1877" s="38"/>
      <c r="B1877" s="39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</row>
    <row r="1878" spans="1:16" x14ac:dyDescent="0.2">
      <c r="A1878" s="38"/>
      <c r="B1878" s="39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</row>
    <row r="1879" spans="1:16" x14ac:dyDescent="0.2">
      <c r="A1879" s="38"/>
      <c r="B1879" s="39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</row>
    <row r="1880" spans="1:16" x14ac:dyDescent="0.2">
      <c r="A1880" s="38"/>
      <c r="B1880" s="39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</row>
    <row r="1881" spans="1:16" x14ac:dyDescent="0.2">
      <c r="A1881" s="38"/>
      <c r="B1881" s="39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</row>
    <row r="1882" spans="1:16" x14ac:dyDescent="0.2">
      <c r="A1882" s="38"/>
      <c r="B1882" s="39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</row>
    <row r="1883" spans="1:16" x14ac:dyDescent="0.2">
      <c r="A1883" s="38"/>
      <c r="B1883" s="39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</row>
    <row r="1884" spans="1:16" x14ac:dyDescent="0.2">
      <c r="A1884" s="38"/>
      <c r="B1884" s="39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</row>
    <row r="1885" spans="1:16" x14ac:dyDescent="0.2">
      <c r="A1885" s="38"/>
      <c r="B1885" s="39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  <c r="O1885" s="37"/>
      <c r="P1885" s="37"/>
    </row>
    <row r="1886" spans="1:16" x14ac:dyDescent="0.2">
      <c r="A1886" s="38"/>
      <c r="B1886" s="39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</row>
    <row r="1887" spans="1:16" x14ac:dyDescent="0.2">
      <c r="A1887" s="38"/>
      <c r="B1887" s="39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</row>
    <row r="1888" spans="1:16" x14ac:dyDescent="0.2">
      <c r="A1888" s="38"/>
      <c r="B1888" s="39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</row>
    <row r="1889" spans="1:16" x14ac:dyDescent="0.2">
      <c r="A1889" s="38"/>
      <c r="B1889" s="39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</row>
    <row r="1890" spans="1:16" x14ac:dyDescent="0.2">
      <c r="A1890" s="38"/>
      <c r="B1890" s="39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</row>
    <row r="1891" spans="1:16" x14ac:dyDescent="0.2">
      <c r="A1891" s="38"/>
      <c r="B1891" s="39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</row>
    <row r="1892" spans="1:16" x14ac:dyDescent="0.2">
      <c r="A1892" s="38"/>
      <c r="B1892" s="39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</row>
    <row r="1893" spans="1:16" x14ac:dyDescent="0.2">
      <c r="A1893" s="38"/>
      <c r="B1893" s="39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</row>
    <row r="1894" spans="1:16" x14ac:dyDescent="0.2">
      <c r="A1894" s="38"/>
      <c r="B1894" s="39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</row>
    <row r="1895" spans="1:16" x14ac:dyDescent="0.2">
      <c r="A1895" s="38"/>
      <c r="B1895" s="39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  <c r="O1895" s="37"/>
      <c r="P1895" s="37"/>
    </row>
    <row r="1896" spans="1:16" x14ac:dyDescent="0.2">
      <c r="A1896" s="38"/>
      <c r="B1896" s="39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</row>
    <row r="1897" spans="1:16" x14ac:dyDescent="0.2">
      <c r="A1897" s="38"/>
      <c r="B1897" s="39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</row>
    <row r="1898" spans="1:16" x14ac:dyDescent="0.2">
      <c r="A1898" s="38"/>
      <c r="B1898" s="39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</row>
    <row r="1899" spans="1:16" x14ac:dyDescent="0.2">
      <c r="A1899" s="38"/>
      <c r="B1899" s="39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</row>
    <row r="1900" spans="1:16" x14ac:dyDescent="0.2">
      <c r="A1900" s="38"/>
      <c r="B1900" s="39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</row>
    <row r="1901" spans="1:16" x14ac:dyDescent="0.2">
      <c r="A1901" s="38"/>
      <c r="B1901" s="39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</row>
    <row r="1902" spans="1:16" x14ac:dyDescent="0.2">
      <c r="A1902" s="38"/>
      <c r="B1902" s="39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</row>
    <row r="1903" spans="1:16" x14ac:dyDescent="0.2">
      <c r="A1903" s="38"/>
      <c r="B1903" s="39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</row>
    <row r="1904" spans="1:16" x14ac:dyDescent="0.2">
      <c r="A1904" s="38"/>
      <c r="B1904" s="39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</row>
    <row r="1905" spans="1:16" x14ac:dyDescent="0.2">
      <c r="A1905" s="38"/>
      <c r="B1905" s="39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  <c r="O1905" s="37"/>
      <c r="P1905" s="37"/>
    </row>
    <row r="1906" spans="1:16" x14ac:dyDescent="0.2">
      <c r="A1906" s="38"/>
      <c r="B1906" s="39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</row>
    <row r="1907" spans="1:16" x14ac:dyDescent="0.2">
      <c r="A1907" s="38"/>
      <c r="B1907" s="39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</row>
    <row r="1908" spans="1:16" x14ac:dyDescent="0.2">
      <c r="A1908" s="38"/>
      <c r="B1908" s="39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</row>
    <row r="1909" spans="1:16" x14ac:dyDescent="0.2">
      <c r="A1909" s="38"/>
      <c r="B1909" s="39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</row>
    <row r="1910" spans="1:16" x14ac:dyDescent="0.2">
      <c r="A1910" s="38"/>
      <c r="B1910" s="39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</row>
    <row r="1911" spans="1:16" x14ac:dyDescent="0.2">
      <c r="A1911" s="38"/>
      <c r="B1911" s="39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</row>
    <row r="1912" spans="1:16" x14ac:dyDescent="0.2">
      <c r="A1912" s="38"/>
      <c r="B1912" s="39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</row>
    <row r="1913" spans="1:16" x14ac:dyDescent="0.2">
      <c r="A1913" s="38"/>
      <c r="B1913" s="39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</row>
    <row r="1914" spans="1:16" x14ac:dyDescent="0.2">
      <c r="A1914" s="38"/>
      <c r="B1914" s="39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</row>
    <row r="1915" spans="1:16" x14ac:dyDescent="0.2">
      <c r="A1915" s="38"/>
      <c r="B1915" s="39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  <c r="O1915" s="37"/>
      <c r="P1915" s="37"/>
    </row>
    <row r="1916" spans="1:16" x14ac:dyDescent="0.2">
      <c r="A1916" s="38"/>
      <c r="B1916" s="39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</row>
    <row r="1917" spans="1:16" x14ac:dyDescent="0.2">
      <c r="A1917" s="38"/>
      <c r="B1917" s="39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</row>
    <row r="1918" spans="1:16" x14ac:dyDescent="0.2">
      <c r="A1918" s="38"/>
      <c r="B1918" s="39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</row>
    <row r="1919" spans="1:16" x14ac:dyDescent="0.2">
      <c r="A1919" s="38"/>
      <c r="B1919" s="39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</row>
    <row r="1920" spans="1:16" x14ac:dyDescent="0.2">
      <c r="A1920" s="38"/>
      <c r="B1920" s="39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</row>
    <row r="1921" spans="1:16" x14ac:dyDescent="0.2">
      <c r="A1921" s="38"/>
      <c r="B1921" s="39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</row>
    <row r="1922" spans="1:16" x14ac:dyDescent="0.2">
      <c r="A1922" s="38"/>
      <c r="B1922" s="39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</row>
    <row r="1923" spans="1:16" x14ac:dyDescent="0.2">
      <c r="A1923" s="38"/>
      <c r="B1923" s="39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</row>
    <row r="1924" spans="1:16" x14ac:dyDescent="0.2">
      <c r="A1924" s="38"/>
      <c r="B1924" s="39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</row>
    <row r="1925" spans="1:16" x14ac:dyDescent="0.2">
      <c r="A1925" s="38"/>
      <c r="B1925" s="39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  <c r="P1925" s="37"/>
    </row>
    <row r="1926" spans="1:16" x14ac:dyDescent="0.2">
      <c r="A1926" s="38"/>
      <c r="B1926" s="39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</row>
    <row r="1927" spans="1:16" x14ac:dyDescent="0.2">
      <c r="A1927" s="38"/>
      <c r="B1927" s="39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  <c r="O1927" s="37"/>
      <c r="P1927" s="37"/>
    </row>
    <row r="1928" spans="1:16" x14ac:dyDescent="0.2">
      <c r="A1928" s="38"/>
      <c r="B1928" s="39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</row>
    <row r="1929" spans="1:16" x14ac:dyDescent="0.2">
      <c r="A1929" s="38"/>
      <c r="B1929" s="39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</row>
    <row r="1930" spans="1:16" x14ac:dyDescent="0.2">
      <c r="A1930" s="38"/>
      <c r="B1930" s="39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</row>
    <row r="1931" spans="1:16" x14ac:dyDescent="0.2">
      <c r="A1931" s="38"/>
      <c r="B1931" s="39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</row>
    <row r="1932" spans="1:16" x14ac:dyDescent="0.2">
      <c r="A1932" s="38"/>
      <c r="B1932" s="39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</row>
    <row r="1933" spans="1:16" x14ac:dyDescent="0.2">
      <c r="A1933" s="38"/>
      <c r="B1933" s="39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</row>
    <row r="1934" spans="1:16" x14ac:dyDescent="0.2">
      <c r="A1934" s="38"/>
      <c r="B1934" s="39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</row>
    <row r="1935" spans="1:16" x14ac:dyDescent="0.2">
      <c r="A1935" s="38"/>
      <c r="B1935" s="39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</row>
    <row r="1936" spans="1:16" x14ac:dyDescent="0.2">
      <c r="A1936" s="38"/>
      <c r="B1936" s="39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</row>
    <row r="1937" spans="1:16" x14ac:dyDescent="0.2">
      <c r="A1937" s="38"/>
      <c r="B1937" s="39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  <c r="O1937" s="37"/>
      <c r="P1937" s="37"/>
    </row>
    <row r="1938" spans="1:16" x14ac:dyDescent="0.2">
      <c r="A1938" s="38"/>
      <c r="B1938" s="39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</row>
    <row r="1939" spans="1:16" x14ac:dyDescent="0.2">
      <c r="A1939" s="38"/>
      <c r="B1939" s="39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</row>
    <row r="1940" spans="1:16" x14ac:dyDescent="0.2">
      <c r="A1940" s="38"/>
      <c r="B1940" s="39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</row>
    <row r="1941" spans="1:16" x14ac:dyDescent="0.2">
      <c r="A1941" s="38"/>
      <c r="B1941" s="39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</row>
    <row r="1942" spans="1:16" x14ac:dyDescent="0.2">
      <c r="A1942" s="38"/>
      <c r="B1942" s="39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</row>
    <row r="1943" spans="1:16" x14ac:dyDescent="0.2">
      <c r="A1943" s="38"/>
      <c r="B1943" s="39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</row>
    <row r="1944" spans="1:16" x14ac:dyDescent="0.2">
      <c r="A1944" s="38"/>
      <c r="B1944" s="39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</row>
    <row r="1945" spans="1:16" x14ac:dyDescent="0.2">
      <c r="A1945" s="38"/>
      <c r="B1945" s="39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</row>
    <row r="1946" spans="1:16" x14ac:dyDescent="0.2">
      <c r="A1946" s="38"/>
      <c r="B1946" s="39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</row>
    <row r="1947" spans="1:16" x14ac:dyDescent="0.2">
      <c r="A1947" s="38"/>
      <c r="B1947" s="39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</row>
    <row r="1948" spans="1:16" x14ac:dyDescent="0.2">
      <c r="A1948" s="38"/>
      <c r="B1948" s="39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</row>
    <row r="1949" spans="1:16" x14ac:dyDescent="0.2">
      <c r="A1949" s="38"/>
      <c r="B1949" s="39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</row>
    <row r="1950" spans="1:16" x14ac:dyDescent="0.2">
      <c r="A1950" s="38"/>
      <c r="B1950" s="39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</row>
    <row r="1951" spans="1:16" x14ac:dyDescent="0.2">
      <c r="A1951" s="38"/>
      <c r="B1951" s="39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</row>
    <row r="1952" spans="1:16" x14ac:dyDescent="0.2">
      <c r="A1952" s="38"/>
      <c r="B1952" s="39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</row>
    <row r="1953" spans="1:16" x14ac:dyDescent="0.2">
      <c r="A1953" s="38"/>
      <c r="B1953" s="39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</row>
    <row r="1954" spans="1:16" x14ac:dyDescent="0.2">
      <c r="A1954" s="38"/>
      <c r="B1954" s="39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</row>
    <row r="1955" spans="1:16" x14ac:dyDescent="0.2">
      <c r="A1955" s="38"/>
      <c r="B1955" s="39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</row>
    <row r="1956" spans="1:16" x14ac:dyDescent="0.2">
      <c r="A1956" s="38"/>
      <c r="B1956" s="39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</row>
    <row r="1957" spans="1:16" x14ac:dyDescent="0.2">
      <c r="A1957" s="38"/>
      <c r="B1957" s="39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</row>
    <row r="1958" spans="1:16" x14ac:dyDescent="0.2">
      <c r="A1958" s="38"/>
      <c r="B1958" s="39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</row>
    <row r="1959" spans="1:16" x14ac:dyDescent="0.2">
      <c r="A1959" s="38"/>
      <c r="B1959" s="39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</row>
    <row r="1960" spans="1:16" x14ac:dyDescent="0.2">
      <c r="A1960" s="38"/>
      <c r="B1960" s="39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</row>
    <row r="1961" spans="1:16" x14ac:dyDescent="0.2">
      <c r="A1961" s="38"/>
      <c r="B1961" s="39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</row>
    <row r="1962" spans="1:16" x14ac:dyDescent="0.2">
      <c r="A1962" s="38"/>
      <c r="B1962" s="39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</row>
    <row r="1963" spans="1:16" x14ac:dyDescent="0.2">
      <c r="A1963" s="38"/>
      <c r="B1963" s="39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</row>
    <row r="1964" spans="1:16" x14ac:dyDescent="0.2">
      <c r="A1964" s="38"/>
      <c r="B1964" s="39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</row>
    <row r="1965" spans="1:16" x14ac:dyDescent="0.2">
      <c r="A1965" s="38"/>
      <c r="B1965" s="39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</row>
    <row r="1966" spans="1:16" x14ac:dyDescent="0.2">
      <c r="A1966" s="38"/>
      <c r="B1966" s="39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</row>
    <row r="1967" spans="1:16" x14ac:dyDescent="0.2">
      <c r="A1967" s="38"/>
      <c r="B1967" s="39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</row>
    <row r="1968" spans="1:16" x14ac:dyDescent="0.2">
      <c r="A1968" s="38"/>
      <c r="B1968" s="39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</row>
    <row r="1969" spans="1:16" x14ac:dyDescent="0.2">
      <c r="A1969" s="38"/>
      <c r="B1969" s="39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</row>
    <row r="1970" spans="1:16" x14ac:dyDescent="0.2">
      <c r="A1970" s="38"/>
      <c r="B1970" s="39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</row>
    <row r="1971" spans="1:16" x14ac:dyDescent="0.2">
      <c r="A1971" s="38"/>
      <c r="B1971" s="39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</row>
    <row r="1972" spans="1:16" x14ac:dyDescent="0.2">
      <c r="A1972" s="38"/>
      <c r="B1972" s="39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</row>
    <row r="1973" spans="1:16" x14ac:dyDescent="0.2">
      <c r="A1973" s="38"/>
      <c r="B1973" s="39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</row>
    <row r="1974" spans="1:16" x14ac:dyDescent="0.2">
      <c r="A1974" s="38"/>
      <c r="B1974" s="39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</row>
    <row r="1975" spans="1:16" x14ac:dyDescent="0.2">
      <c r="A1975" s="38"/>
      <c r="B1975" s="39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</row>
    <row r="1976" spans="1:16" x14ac:dyDescent="0.2">
      <c r="A1976" s="38"/>
      <c r="B1976" s="39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</row>
    <row r="1977" spans="1:16" x14ac:dyDescent="0.2">
      <c r="A1977" s="38"/>
      <c r="B1977" s="39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  <c r="O1977" s="37"/>
      <c r="P1977" s="37"/>
    </row>
    <row r="1978" spans="1:16" x14ac:dyDescent="0.2">
      <c r="A1978" s="38"/>
      <c r="B1978" s="39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</row>
    <row r="1979" spans="1:16" x14ac:dyDescent="0.2">
      <c r="A1979" s="38"/>
      <c r="B1979" s="39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</row>
    <row r="1980" spans="1:16" x14ac:dyDescent="0.2">
      <c r="A1980" s="38"/>
      <c r="B1980" s="39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</row>
    <row r="1981" spans="1:16" x14ac:dyDescent="0.2">
      <c r="A1981" s="38"/>
      <c r="B1981" s="39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</row>
    <row r="1982" spans="1:16" x14ac:dyDescent="0.2">
      <c r="A1982" s="38"/>
      <c r="B1982" s="39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</row>
    <row r="1983" spans="1:16" x14ac:dyDescent="0.2">
      <c r="A1983" s="38"/>
      <c r="B1983" s="39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</row>
    <row r="1984" spans="1:16" x14ac:dyDescent="0.2">
      <c r="A1984" s="38"/>
      <c r="B1984" s="39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</row>
    <row r="1985" spans="1:16" x14ac:dyDescent="0.2">
      <c r="A1985" s="38"/>
      <c r="B1985" s="39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</row>
    <row r="1986" spans="1:16" x14ac:dyDescent="0.2">
      <c r="A1986" s="38"/>
      <c r="B1986" s="39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</row>
    <row r="1987" spans="1:16" x14ac:dyDescent="0.2">
      <c r="A1987" s="38"/>
      <c r="B1987" s="39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</row>
    <row r="1988" spans="1:16" x14ac:dyDescent="0.2">
      <c r="A1988" s="38"/>
      <c r="B1988" s="39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</row>
    <row r="1989" spans="1:16" x14ac:dyDescent="0.2">
      <c r="A1989" s="38"/>
      <c r="B1989" s="39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</row>
    <row r="1990" spans="1:16" x14ac:dyDescent="0.2">
      <c r="A1990" s="38"/>
      <c r="B1990" s="39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</row>
    <row r="1991" spans="1:16" x14ac:dyDescent="0.2">
      <c r="A1991" s="38"/>
      <c r="B1991" s="39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</row>
    <row r="1992" spans="1:16" x14ac:dyDescent="0.2">
      <c r="A1992" s="38"/>
      <c r="B1992" s="39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</row>
    <row r="1993" spans="1:16" x14ac:dyDescent="0.2">
      <c r="A1993" s="38"/>
      <c r="B1993" s="39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</row>
    <row r="1994" spans="1:16" x14ac:dyDescent="0.2">
      <c r="A1994" s="38"/>
      <c r="B1994" s="39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</row>
    <row r="1995" spans="1:16" x14ac:dyDescent="0.2">
      <c r="A1995" s="38"/>
      <c r="B1995" s="39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</row>
    <row r="1996" spans="1:16" x14ac:dyDescent="0.2">
      <c r="A1996" s="38"/>
      <c r="B1996" s="39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</row>
    <row r="1997" spans="1:16" x14ac:dyDescent="0.2">
      <c r="A1997" s="38"/>
      <c r="B1997" s="39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</row>
    <row r="1998" spans="1:16" x14ac:dyDescent="0.2">
      <c r="A1998" s="38"/>
      <c r="B1998" s="39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</row>
    <row r="1999" spans="1:16" x14ac:dyDescent="0.2">
      <c r="A1999" s="38"/>
      <c r="B1999" s="39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</row>
    <row r="2000" spans="1:16" x14ac:dyDescent="0.2">
      <c r="A2000" s="38"/>
      <c r="B2000" s="39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</row>
    <row r="2001" spans="1:16" x14ac:dyDescent="0.2">
      <c r="A2001" s="38"/>
      <c r="B2001" s="39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</row>
    <row r="2002" spans="1:16" x14ac:dyDescent="0.2">
      <c r="A2002" s="38"/>
      <c r="B2002" s="39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</row>
    <row r="2003" spans="1:16" x14ac:dyDescent="0.2">
      <c r="A2003" s="38"/>
      <c r="B2003" s="39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</row>
    <row r="2004" spans="1:16" x14ac:dyDescent="0.2">
      <c r="A2004" s="38"/>
      <c r="B2004" s="39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</row>
    <row r="2005" spans="1:16" x14ac:dyDescent="0.2">
      <c r="A2005" s="38"/>
      <c r="B2005" s="39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  <c r="P2005" s="37"/>
    </row>
    <row r="2006" spans="1:16" x14ac:dyDescent="0.2">
      <c r="A2006" s="38"/>
      <c r="B2006" s="39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</row>
    <row r="2007" spans="1:16" x14ac:dyDescent="0.2">
      <c r="A2007" s="38"/>
      <c r="B2007" s="39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</row>
    <row r="2008" spans="1:16" x14ac:dyDescent="0.2">
      <c r="A2008" s="38"/>
      <c r="B2008" s="39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</row>
    <row r="2009" spans="1:16" x14ac:dyDescent="0.2">
      <c r="A2009" s="38"/>
      <c r="B2009" s="39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</row>
    <row r="2010" spans="1:16" x14ac:dyDescent="0.2">
      <c r="A2010" s="38"/>
      <c r="B2010" s="39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</row>
    <row r="2011" spans="1:16" x14ac:dyDescent="0.2">
      <c r="A2011" s="38"/>
      <c r="B2011" s="39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</row>
    <row r="2012" spans="1:16" x14ac:dyDescent="0.2">
      <c r="A2012" s="38"/>
      <c r="B2012" s="39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</row>
    <row r="2013" spans="1:16" x14ac:dyDescent="0.2">
      <c r="A2013" s="38"/>
      <c r="B2013" s="39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</row>
    <row r="2014" spans="1:16" x14ac:dyDescent="0.2">
      <c r="A2014" s="38"/>
      <c r="B2014" s="39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</row>
    <row r="2015" spans="1:16" x14ac:dyDescent="0.2">
      <c r="A2015" s="38"/>
      <c r="B2015" s="39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  <c r="P2015" s="37"/>
    </row>
    <row r="2016" spans="1:16" x14ac:dyDescent="0.2">
      <c r="A2016" s="38"/>
      <c r="B2016" s="39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</row>
    <row r="2017" spans="1:16" x14ac:dyDescent="0.2">
      <c r="A2017" s="38"/>
      <c r="B2017" s="39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</row>
    <row r="2018" spans="1:16" x14ac:dyDescent="0.2">
      <c r="A2018" s="38"/>
      <c r="B2018" s="39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</row>
    <row r="2019" spans="1:16" x14ac:dyDescent="0.2">
      <c r="A2019" s="38"/>
      <c r="B2019" s="39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</row>
    <row r="2020" spans="1:16" x14ac:dyDescent="0.2">
      <c r="A2020" s="38"/>
      <c r="B2020" s="39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</row>
    <row r="2021" spans="1:16" x14ac:dyDescent="0.2">
      <c r="A2021" s="38"/>
      <c r="B2021" s="39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</row>
    <row r="2022" spans="1:16" x14ac:dyDescent="0.2">
      <c r="A2022" s="38"/>
      <c r="B2022" s="39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</row>
    <row r="2023" spans="1:16" x14ac:dyDescent="0.2">
      <c r="A2023" s="38"/>
      <c r="B2023" s="39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</row>
    <row r="2024" spans="1:16" x14ac:dyDescent="0.2">
      <c r="A2024" s="38"/>
      <c r="B2024" s="39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</row>
    <row r="2025" spans="1:16" x14ac:dyDescent="0.2">
      <c r="A2025" s="38"/>
      <c r="B2025" s="39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  <c r="P2025" s="37"/>
    </row>
    <row r="2026" spans="1:16" x14ac:dyDescent="0.2">
      <c r="A2026" s="38"/>
      <c r="B2026" s="39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</row>
    <row r="2027" spans="1:16" x14ac:dyDescent="0.2">
      <c r="A2027" s="38"/>
      <c r="B2027" s="39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</row>
    <row r="2028" spans="1:16" x14ac:dyDescent="0.2">
      <c r="A2028" s="38"/>
      <c r="B2028" s="39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</row>
    <row r="2029" spans="1:16" x14ac:dyDescent="0.2">
      <c r="A2029" s="38"/>
      <c r="B2029" s="39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</row>
    <row r="2030" spans="1:16" x14ac:dyDescent="0.2">
      <c r="A2030" s="38"/>
      <c r="B2030" s="39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</row>
    <row r="2031" spans="1:16" x14ac:dyDescent="0.2">
      <c r="A2031" s="38"/>
      <c r="B2031" s="39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</row>
    <row r="2032" spans="1:16" x14ac:dyDescent="0.2">
      <c r="A2032" s="38"/>
      <c r="B2032" s="39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</row>
    <row r="2033" spans="1:16" x14ac:dyDescent="0.2">
      <c r="A2033" s="38"/>
      <c r="B2033" s="39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</row>
    <row r="2034" spans="1:16" x14ac:dyDescent="0.2">
      <c r="A2034" s="38"/>
      <c r="B2034" s="39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</row>
    <row r="2035" spans="1:16" x14ac:dyDescent="0.2">
      <c r="A2035" s="38"/>
      <c r="B2035" s="39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  <c r="P2035" s="37"/>
    </row>
    <row r="2036" spans="1:16" x14ac:dyDescent="0.2">
      <c r="A2036" s="38"/>
      <c r="B2036" s="39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</row>
    <row r="2037" spans="1:16" x14ac:dyDescent="0.2">
      <c r="A2037" s="38"/>
      <c r="B2037" s="39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</row>
    <row r="2038" spans="1:16" x14ac:dyDescent="0.2">
      <c r="A2038" s="38"/>
      <c r="B2038" s="39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</row>
    <row r="2039" spans="1:16" x14ac:dyDescent="0.2">
      <c r="A2039" s="38"/>
      <c r="B2039" s="39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</row>
    <row r="2040" spans="1:16" x14ac:dyDescent="0.2">
      <c r="A2040" s="38"/>
      <c r="B2040" s="39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</row>
    <row r="2041" spans="1:16" x14ac:dyDescent="0.2">
      <c r="A2041" s="38"/>
      <c r="B2041" s="39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</row>
    <row r="2042" spans="1:16" x14ac:dyDescent="0.2">
      <c r="A2042" s="38"/>
      <c r="B2042" s="39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</row>
    <row r="2043" spans="1:16" x14ac:dyDescent="0.2">
      <c r="A2043" s="38"/>
      <c r="B2043" s="39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</row>
    <row r="2044" spans="1:16" x14ac:dyDescent="0.2">
      <c r="A2044" s="38"/>
      <c r="B2044" s="39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</row>
    <row r="2045" spans="1:16" x14ac:dyDescent="0.2">
      <c r="A2045" s="38"/>
      <c r="B2045" s="39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  <c r="O2045" s="37"/>
      <c r="P2045" s="37"/>
    </row>
    <row r="2046" spans="1:16" x14ac:dyDescent="0.2">
      <c r="A2046" s="38"/>
      <c r="B2046" s="39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</row>
    <row r="2047" spans="1:16" x14ac:dyDescent="0.2">
      <c r="A2047" s="38"/>
      <c r="B2047" s="39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</row>
    <row r="2048" spans="1:16" x14ac:dyDescent="0.2">
      <c r="A2048" s="38"/>
      <c r="B2048" s="39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</row>
    <row r="2049" spans="1:16" x14ac:dyDescent="0.2">
      <c r="A2049" s="38"/>
      <c r="B2049" s="39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</row>
    <row r="2050" spans="1:16" x14ac:dyDescent="0.2">
      <c r="A2050" s="38"/>
      <c r="B2050" s="39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</row>
    <row r="2051" spans="1:16" x14ac:dyDescent="0.2">
      <c r="A2051" s="38"/>
      <c r="B2051" s="39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</row>
    <row r="2052" spans="1:16" x14ac:dyDescent="0.2">
      <c r="A2052" s="38"/>
      <c r="B2052" s="39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</row>
    <row r="2053" spans="1:16" x14ac:dyDescent="0.2">
      <c r="A2053" s="38"/>
      <c r="B2053" s="39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</row>
    <row r="2054" spans="1:16" x14ac:dyDescent="0.2">
      <c r="A2054" s="38"/>
      <c r="B2054" s="39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</row>
    <row r="2055" spans="1:16" x14ac:dyDescent="0.2">
      <c r="A2055" s="38"/>
      <c r="B2055" s="39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  <c r="O2055" s="37"/>
      <c r="P2055" s="37"/>
    </row>
    <row r="2056" spans="1:16" x14ac:dyDescent="0.2">
      <c r="A2056" s="38"/>
      <c r="B2056" s="39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</row>
    <row r="2057" spans="1:16" x14ac:dyDescent="0.2">
      <c r="A2057" s="38"/>
      <c r="B2057" s="39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</row>
    <row r="2058" spans="1:16" x14ac:dyDescent="0.2">
      <c r="A2058" s="38"/>
      <c r="B2058" s="39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</row>
    <row r="2059" spans="1:16" x14ac:dyDescent="0.2">
      <c r="A2059" s="38"/>
      <c r="B2059" s="39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</row>
    <row r="2060" spans="1:16" x14ac:dyDescent="0.2">
      <c r="A2060" s="38"/>
      <c r="B2060" s="39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</row>
    <row r="2061" spans="1:16" x14ac:dyDescent="0.2">
      <c r="A2061" s="38"/>
      <c r="B2061" s="39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</row>
    <row r="2062" spans="1:16" x14ac:dyDescent="0.2">
      <c r="A2062" s="38"/>
      <c r="B2062" s="39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</row>
    <row r="2063" spans="1:16" x14ac:dyDescent="0.2">
      <c r="A2063" s="38"/>
      <c r="B2063" s="39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  <c r="O2063" s="37"/>
      <c r="P2063" s="37"/>
    </row>
    <row r="2064" spans="1:16" x14ac:dyDescent="0.2">
      <c r="A2064" s="38"/>
      <c r="B2064" s="39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</row>
    <row r="2065" spans="1:16" x14ac:dyDescent="0.2">
      <c r="A2065" s="38"/>
      <c r="B2065" s="39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  <c r="O2065" s="37"/>
      <c r="P2065" s="37"/>
    </row>
    <row r="2066" spans="1:16" x14ac:dyDescent="0.2">
      <c r="A2066" s="38"/>
      <c r="B2066" s="39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</row>
    <row r="2067" spans="1:16" x14ac:dyDescent="0.2">
      <c r="A2067" s="38"/>
      <c r="B2067" s="39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</row>
    <row r="2068" spans="1:16" x14ac:dyDescent="0.2">
      <c r="A2068" s="38"/>
      <c r="B2068" s="39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</row>
    <row r="2069" spans="1:16" x14ac:dyDescent="0.2">
      <c r="A2069" s="38"/>
      <c r="B2069" s="39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</row>
    <row r="2070" spans="1:16" x14ac:dyDescent="0.2">
      <c r="A2070" s="38"/>
      <c r="B2070" s="39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</row>
    <row r="2071" spans="1:16" x14ac:dyDescent="0.2">
      <c r="A2071" s="38"/>
      <c r="B2071" s="39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</row>
    <row r="2072" spans="1:16" x14ac:dyDescent="0.2">
      <c r="A2072" s="38"/>
      <c r="B2072" s="39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</row>
    <row r="2073" spans="1:16" x14ac:dyDescent="0.2">
      <c r="A2073" s="38"/>
      <c r="B2073" s="39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  <c r="O2073" s="37"/>
      <c r="P2073" s="37"/>
    </row>
    <row r="2074" spans="1:16" x14ac:dyDescent="0.2">
      <c r="A2074" s="38"/>
      <c r="B2074" s="39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</row>
    <row r="2075" spans="1:16" x14ac:dyDescent="0.2">
      <c r="A2075" s="38"/>
      <c r="B2075" s="39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  <c r="O2075" s="37"/>
      <c r="P2075" s="37"/>
    </row>
    <row r="2076" spans="1:16" x14ac:dyDescent="0.2">
      <c r="A2076" s="38"/>
      <c r="B2076" s="39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</row>
    <row r="2077" spans="1:16" x14ac:dyDescent="0.2">
      <c r="A2077" s="38"/>
      <c r="B2077" s="39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</row>
    <row r="2078" spans="1:16" x14ac:dyDescent="0.2">
      <c r="A2078" s="38"/>
      <c r="B2078" s="39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</row>
    <row r="2079" spans="1:16" x14ac:dyDescent="0.2">
      <c r="A2079" s="38"/>
      <c r="B2079" s="39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</row>
    <row r="2080" spans="1:16" x14ac:dyDescent="0.2">
      <c r="A2080" s="38"/>
      <c r="B2080" s="39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</row>
    <row r="2081" spans="1:16" x14ac:dyDescent="0.2">
      <c r="A2081" s="38"/>
      <c r="B2081" s="39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</row>
    <row r="2082" spans="1:16" x14ac:dyDescent="0.2">
      <c r="A2082" s="38"/>
      <c r="B2082" s="39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</row>
    <row r="2083" spans="1:16" x14ac:dyDescent="0.2">
      <c r="A2083" s="38"/>
      <c r="B2083" s="39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</row>
    <row r="2084" spans="1:16" x14ac:dyDescent="0.2">
      <c r="A2084" s="38"/>
      <c r="B2084" s="39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</row>
    <row r="2085" spans="1:16" x14ac:dyDescent="0.2">
      <c r="A2085" s="38"/>
      <c r="B2085" s="39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</row>
    <row r="2086" spans="1:16" x14ac:dyDescent="0.2">
      <c r="A2086" s="38"/>
      <c r="B2086" s="39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</row>
    <row r="2087" spans="1:16" x14ac:dyDescent="0.2">
      <c r="A2087" s="38"/>
      <c r="B2087" s="39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</row>
    <row r="2088" spans="1:16" x14ac:dyDescent="0.2">
      <c r="A2088" s="38"/>
      <c r="B2088" s="39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</row>
    <row r="2089" spans="1:16" x14ac:dyDescent="0.2">
      <c r="A2089" s="38"/>
      <c r="B2089" s="39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</row>
    <row r="2090" spans="1:16" x14ac:dyDescent="0.2">
      <c r="A2090" s="38"/>
      <c r="B2090" s="39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</row>
    <row r="2091" spans="1:16" x14ac:dyDescent="0.2">
      <c r="A2091" s="38"/>
      <c r="B2091" s="39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</row>
    <row r="2092" spans="1:16" x14ac:dyDescent="0.2">
      <c r="A2092" s="38"/>
      <c r="B2092" s="39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</row>
    <row r="2093" spans="1:16" x14ac:dyDescent="0.2">
      <c r="A2093" s="38"/>
      <c r="B2093" s="39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</row>
    <row r="2094" spans="1:16" x14ac:dyDescent="0.2">
      <c r="A2094" s="38"/>
      <c r="B2094" s="39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</row>
    <row r="2095" spans="1:16" x14ac:dyDescent="0.2">
      <c r="A2095" s="38"/>
      <c r="B2095" s="39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</row>
    <row r="2096" spans="1:16" x14ac:dyDescent="0.2">
      <c r="A2096" s="38"/>
      <c r="B2096" s="39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</row>
    <row r="2097" spans="1:16" x14ac:dyDescent="0.2">
      <c r="A2097" s="38"/>
      <c r="B2097" s="39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</row>
    <row r="2098" spans="1:16" x14ac:dyDescent="0.2">
      <c r="A2098" s="38"/>
      <c r="B2098" s="39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</row>
    <row r="2099" spans="1:16" x14ac:dyDescent="0.2">
      <c r="A2099" s="38"/>
      <c r="B2099" s="39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</row>
    <row r="2100" spans="1:16" x14ac:dyDescent="0.2">
      <c r="A2100" s="38"/>
      <c r="B2100" s="39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</row>
    <row r="2101" spans="1:16" x14ac:dyDescent="0.2">
      <c r="A2101" s="38"/>
      <c r="B2101" s="39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</row>
    <row r="2102" spans="1:16" x14ac:dyDescent="0.2">
      <c r="A2102" s="38"/>
      <c r="B2102" s="39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</row>
    <row r="2103" spans="1:16" x14ac:dyDescent="0.2">
      <c r="A2103" s="38"/>
      <c r="B2103" s="39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</row>
    <row r="2104" spans="1:16" x14ac:dyDescent="0.2">
      <c r="A2104" s="38"/>
      <c r="B2104" s="39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</row>
    <row r="2105" spans="1:16" x14ac:dyDescent="0.2">
      <c r="A2105" s="38"/>
      <c r="B2105" s="39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  <c r="O2105" s="37"/>
      <c r="P2105" s="37"/>
    </row>
    <row r="2106" spans="1:16" x14ac:dyDescent="0.2">
      <c r="A2106" s="38"/>
      <c r="B2106" s="39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</row>
    <row r="2107" spans="1:16" x14ac:dyDescent="0.2">
      <c r="A2107" s="38"/>
      <c r="B2107" s="39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</row>
    <row r="2108" spans="1:16" x14ac:dyDescent="0.2">
      <c r="A2108" s="38"/>
      <c r="B2108" s="39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</row>
    <row r="2109" spans="1:16" x14ac:dyDescent="0.2">
      <c r="A2109" s="38"/>
      <c r="B2109" s="39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</row>
    <row r="2110" spans="1:16" x14ac:dyDescent="0.2">
      <c r="A2110" s="38"/>
      <c r="B2110" s="39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</row>
    <row r="2111" spans="1:16" x14ac:dyDescent="0.2">
      <c r="A2111" s="38"/>
      <c r="B2111" s="39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</row>
    <row r="2112" spans="1:16" x14ac:dyDescent="0.2">
      <c r="A2112" s="38"/>
      <c r="B2112" s="39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</row>
    <row r="2113" spans="1:16" x14ac:dyDescent="0.2">
      <c r="A2113" s="38"/>
      <c r="B2113" s="39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</row>
    <row r="2114" spans="1:16" x14ac:dyDescent="0.2">
      <c r="A2114" s="38"/>
      <c r="B2114" s="39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</row>
    <row r="2115" spans="1:16" x14ac:dyDescent="0.2">
      <c r="A2115" s="38"/>
      <c r="B2115" s="39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  <c r="O2115" s="37"/>
      <c r="P2115" s="37"/>
    </row>
    <row r="2116" spans="1:16" x14ac:dyDescent="0.2">
      <c r="A2116" s="38"/>
      <c r="B2116" s="39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</row>
    <row r="2117" spans="1:16" x14ac:dyDescent="0.2">
      <c r="A2117" s="38"/>
      <c r="B2117" s="39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  <c r="O2117" s="37"/>
      <c r="P2117" s="37"/>
    </row>
    <row r="2118" spans="1:16" x14ac:dyDescent="0.2">
      <c r="A2118" s="38"/>
      <c r="B2118" s="39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</row>
    <row r="2119" spans="1:16" x14ac:dyDescent="0.2">
      <c r="A2119" s="38"/>
      <c r="B2119" s="39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</row>
    <row r="2120" spans="1:16" x14ac:dyDescent="0.2">
      <c r="A2120" s="38"/>
      <c r="B2120" s="39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</row>
    <row r="2121" spans="1:16" x14ac:dyDescent="0.2">
      <c r="A2121" s="38"/>
      <c r="B2121" s="39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</row>
    <row r="2122" spans="1:16" x14ac:dyDescent="0.2">
      <c r="A2122" s="38"/>
      <c r="B2122" s="39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</row>
    <row r="2123" spans="1:16" x14ac:dyDescent="0.2">
      <c r="A2123" s="38"/>
      <c r="B2123" s="39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  <c r="O2123" s="37"/>
      <c r="P2123" s="37"/>
    </row>
    <row r="2124" spans="1:16" x14ac:dyDescent="0.2">
      <c r="A2124" s="38"/>
      <c r="B2124" s="39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  <c r="O2124" s="37"/>
      <c r="P2124" s="37"/>
    </row>
    <row r="2125" spans="1:16" x14ac:dyDescent="0.2">
      <c r="A2125" s="38"/>
      <c r="B2125" s="39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  <c r="O2125" s="37"/>
      <c r="P2125" s="37"/>
    </row>
    <row r="2126" spans="1:16" x14ac:dyDescent="0.2">
      <c r="A2126" s="38"/>
      <c r="B2126" s="39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  <c r="O2126" s="37"/>
      <c r="P2126" s="37"/>
    </row>
    <row r="2127" spans="1:16" x14ac:dyDescent="0.2">
      <c r="A2127" s="38"/>
      <c r="B2127" s="39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  <c r="O2127" s="37"/>
      <c r="P2127" s="37"/>
    </row>
    <row r="2128" spans="1:16" x14ac:dyDescent="0.2">
      <c r="A2128" s="38"/>
      <c r="B2128" s="39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  <c r="O2128" s="37"/>
      <c r="P2128" s="37"/>
    </row>
    <row r="2129" spans="1:16" x14ac:dyDescent="0.2">
      <c r="A2129" s="38"/>
      <c r="B2129" s="39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  <c r="O2129" s="37"/>
      <c r="P2129" s="37"/>
    </row>
    <row r="2130" spans="1:16" x14ac:dyDescent="0.2">
      <c r="A2130" s="38"/>
      <c r="B2130" s="39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</row>
    <row r="2131" spans="1:16" x14ac:dyDescent="0.2">
      <c r="A2131" s="38"/>
      <c r="B2131" s="39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</row>
    <row r="2132" spans="1:16" x14ac:dyDescent="0.2">
      <c r="A2132" s="38"/>
      <c r="B2132" s="39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</row>
    <row r="2133" spans="1:16" x14ac:dyDescent="0.2">
      <c r="A2133" s="38"/>
      <c r="B2133" s="39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</row>
    <row r="2134" spans="1:16" x14ac:dyDescent="0.2">
      <c r="A2134" s="38"/>
      <c r="B2134" s="39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  <c r="O2134" s="37"/>
      <c r="P2134" s="37"/>
    </row>
    <row r="2135" spans="1:16" x14ac:dyDescent="0.2">
      <c r="A2135" s="38"/>
      <c r="B2135" s="39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</row>
    <row r="2136" spans="1:16" x14ac:dyDescent="0.2">
      <c r="A2136" s="38"/>
      <c r="B2136" s="39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</row>
    <row r="2137" spans="1:16" x14ac:dyDescent="0.2">
      <c r="A2137" s="38"/>
      <c r="B2137" s="39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  <c r="O2137" s="37"/>
      <c r="P2137" s="37"/>
    </row>
    <row r="2138" spans="1:16" x14ac:dyDescent="0.2">
      <c r="A2138" s="38"/>
      <c r="B2138" s="39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</row>
    <row r="2139" spans="1:16" x14ac:dyDescent="0.2">
      <c r="A2139" s="38"/>
      <c r="B2139" s="39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  <c r="O2139" s="37"/>
      <c r="P2139" s="37"/>
    </row>
    <row r="2140" spans="1:16" x14ac:dyDescent="0.2">
      <c r="A2140" s="38"/>
      <c r="B2140" s="39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</row>
    <row r="2141" spans="1:16" x14ac:dyDescent="0.2">
      <c r="A2141" s="38"/>
      <c r="B2141" s="39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</row>
    <row r="2142" spans="1:16" x14ac:dyDescent="0.2">
      <c r="A2142" s="38"/>
      <c r="B2142" s="39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</row>
    <row r="2143" spans="1:16" x14ac:dyDescent="0.2">
      <c r="A2143" s="38"/>
      <c r="B2143" s="39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</row>
    <row r="2144" spans="1:16" x14ac:dyDescent="0.2">
      <c r="A2144" s="38"/>
      <c r="B2144" s="39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  <c r="O2144" s="37"/>
      <c r="P2144" s="37"/>
    </row>
    <row r="2145" spans="1:16" x14ac:dyDescent="0.2">
      <c r="A2145" s="38"/>
      <c r="B2145" s="39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</row>
    <row r="2146" spans="1:16" x14ac:dyDescent="0.2">
      <c r="A2146" s="38"/>
      <c r="B2146" s="39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</row>
    <row r="2147" spans="1:16" x14ac:dyDescent="0.2">
      <c r="A2147" s="38"/>
      <c r="B2147" s="39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  <c r="O2147" s="37"/>
      <c r="P2147" s="37"/>
    </row>
    <row r="2148" spans="1:16" x14ac:dyDescent="0.2">
      <c r="A2148" s="38"/>
      <c r="B2148" s="39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</row>
    <row r="2149" spans="1:16" x14ac:dyDescent="0.2">
      <c r="A2149" s="38"/>
      <c r="B2149" s="39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  <c r="O2149" s="37"/>
      <c r="P2149" s="37"/>
    </row>
    <row r="2150" spans="1:16" x14ac:dyDescent="0.2">
      <c r="A2150" s="38"/>
      <c r="B2150" s="39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</row>
    <row r="2151" spans="1:16" x14ac:dyDescent="0.2">
      <c r="A2151" s="38"/>
      <c r="B2151" s="39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</row>
    <row r="2152" spans="1:16" x14ac:dyDescent="0.2">
      <c r="A2152" s="38"/>
      <c r="B2152" s="39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</row>
    <row r="2153" spans="1:16" x14ac:dyDescent="0.2">
      <c r="A2153" s="38"/>
      <c r="B2153" s="39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</row>
    <row r="2154" spans="1:16" x14ac:dyDescent="0.2">
      <c r="A2154" s="38"/>
      <c r="B2154" s="39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  <c r="O2154" s="37"/>
      <c r="P2154" s="37"/>
    </row>
    <row r="2155" spans="1:16" x14ac:dyDescent="0.2">
      <c r="A2155" s="38"/>
      <c r="B2155" s="39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</row>
    <row r="2156" spans="1:16" x14ac:dyDescent="0.2">
      <c r="A2156" s="38"/>
      <c r="B2156" s="39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</row>
    <row r="2157" spans="1:16" x14ac:dyDescent="0.2">
      <c r="A2157" s="38"/>
      <c r="B2157" s="39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  <c r="O2157" s="37"/>
      <c r="P2157" s="37"/>
    </row>
    <row r="2158" spans="1:16" x14ac:dyDescent="0.2">
      <c r="A2158" s="38"/>
      <c r="B2158" s="39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</row>
    <row r="2159" spans="1:16" x14ac:dyDescent="0.2">
      <c r="A2159" s="38"/>
      <c r="B2159" s="39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  <c r="O2159" s="37"/>
      <c r="P2159" s="37"/>
    </row>
    <row r="2160" spans="1:16" x14ac:dyDescent="0.2">
      <c r="A2160" s="38"/>
      <c r="B2160" s="39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</row>
    <row r="2161" spans="1:16" x14ac:dyDescent="0.2">
      <c r="A2161" s="38"/>
      <c r="B2161" s="39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</row>
    <row r="2162" spans="1:16" x14ac:dyDescent="0.2">
      <c r="A2162" s="38"/>
      <c r="B2162" s="39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</row>
    <row r="2163" spans="1:16" x14ac:dyDescent="0.2">
      <c r="A2163" s="38"/>
      <c r="B2163" s="39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</row>
    <row r="2164" spans="1:16" x14ac:dyDescent="0.2">
      <c r="A2164" s="38"/>
      <c r="B2164" s="39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  <c r="O2164" s="37"/>
      <c r="P2164" s="37"/>
    </row>
    <row r="2165" spans="1:16" x14ac:dyDescent="0.2">
      <c r="A2165" s="38"/>
      <c r="B2165" s="39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</row>
    <row r="2166" spans="1:16" x14ac:dyDescent="0.2">
      <c r="A2166" s="38"/>
      <c r="B2166" s="39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</row>
    <row r="2167" spans="1:16" x14ac:dyDescent="0.2">
      <c r="A2167" s="38"/>
      <c r="B2167" s="39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  <c r="O2167" s="37"/>
      <c r="P2167" s="37"/>
    </row>
    <row r="2168" spans="1:16" x14ac:dyDescent="0.2">
      <c r="A2168" s="38"/>
      <c r="B2168" s="39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</row>
    <row r="2169" spans="1:16" x14ac:dyDescent="0.2">
      <c r="A2169" s="38"/>
      <c r="B2169" s="39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  <c r="O2169" s="37"/>
      <c r="P2169" s="37"/>
    </row>
    <row r="2170" spans="1:16" x14ac:dyDescent="0.2">
      <c r="A2170" s="38"/>
      <c r="B2170" s="39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</row>
    <row r="2171" spans="1:16" x14ac:dyDescent="0.2">
      <c r="A2171" s="38"/>
      <c r="B2171" s="39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</row>
    <row r="2172" spans="1:16" x14ac:dyDescent="0.2">
      <c r="A2172" s="38"/>
      <c r="B2172" s="39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</row>
    <row r="2173" spans="1:16" x14ac:dyDescent="0.2">
      <c r="A2173" s="38"/>
      <c r="B2173" s="39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</row>
    <row r="2174" spans="1:16" x14ac:dyDescent="0.2">
      <c r="A2174" s="38"/>
      <c r="B2174" s="39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  <c r="P2174" s="37"/>
    </row>
    <row r="2175" spans="1:16" x14ac:dyDescent="0.2">
      <c r="A2175" s="38"/>
      <c r="B2175" s="39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</row>
    <row r="2176" spans="1:16" x14ac:dyDescent="0.2">
      <c r="A2176" s="38"/>
      <c r="B2176" s="39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</row>
    <row r="2177" spans="1:16" x14ac:dyDescent="0.2">
      <c r="A2177" s="38"/>
      <c r="B2177" s="39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  <c r="O2177" s="37"/>
      <c r="P2177" s="37"/>
    </row>
    <row r="2178" spans="1:16" x14ac:dyDescent="0.2">
      <c r="A2178" s="38"/>
      <c r="B2178" s="39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</row>
    <row r="2179" spans="1:16" x14ac:dyDescent="0.2">
      <c r="A2179" s="38"/>
      <c r="B2179" s="39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  <c r="O2179" s="37"/>
      <c r="P2179" s="37"/>
    </row>
    <row r="2180" spans="1:16" x14ac:dyDescent="0.2">
      <c r="A2180" s="38"/>
      <c r="B2180" s="39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</row>
    <row r="2181" spans="1:16" x14ac:dyDescent="0.2">
      <c r="A2181" s="38"/>
      <c r="B2181" s="39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</row>
    <row r="2182" spans="1:16" x14ac:dyDescent="0.2">
      <c r="A2182" s="38"/>
      <c r="B2182" s="39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</row>
    <row r="2183" spans="1:16" x14ac:dyDescent="0.2">
      <c r="A2183" s="38"/>
      <c r="B2183" s="39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</row>
    <row r="2184" spans="1:16" x14ac:dyDescent="0.2">
      <c r="A2184" s="38"/>
      <c r="B2184" s="39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  <c r="O2184" s="37"/>
      <c r="P2184" s="37"/>
    </row>
    <row r="2185" spans="1:16" x14ac:dyDescent="0.2">
      <c r="A2185" s="38"/>
      <c r="B2185" s="39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</row>
    <row r="2186" spans="1:16" x14ac:dyDescent="0.2">
      <c r="A2186" s="38"/>
      <c r="B2186" s="39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</row>
    <row r="2187" spans="1:16" x14ac:dyDescent="0.2">
      <c r="A2187" s="38"/>
      <c r="B2187" s="39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  <c r="O2187" s="37"/>
      <c r="P2187" s="37"/>
    </row>
    <row r="2188" spans="1:16" x14ac:dyDescent="0.2">
      <c r="A2188" s="38"/>
      <c r="B2188" s="39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</row>
    <row r="2189" spans="1:16" x14ac:dyDescent="0.2">
      <c r="A2189" s="38"/>
      <c r="B2189" s="39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  <c r="O2189" s="37"/>
      <c r="P2189" s="37"/>
    </row>
    <row r="2190" spans="1:16" x14ac:dyDescent="0.2">
      <c r="A2190" s="38"/>
      <c r="B2190" s="39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</row>
    <row r="2191" spans="1:16" x14ac:dyDescent="0.2">
      <c r="A2191" s="38"/>
      <c r="B2191" s="39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</row>
    <row r="2192" spans="1:16" x14ac:dyDescent="0.2">
      <c r="A2192" s="38"/>
      <c r="B2192" s="39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</row>
    <row r="2193" spans="1:16" x14ac:dyDescent="0.2">
      <c r="A2193" s="38"/>
      <c r="B2193" s="39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</row>
    <row r="2194" spans="1:16" x14ac:dyDescent="0.2">
      <c r="A2194" s="38"/>
      <c r="B2194" s="39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  <c r="O2194" s="37"/>
      <c r="P2194" s="37"/>
    </row>
  </sheetData>
  <mergeCells count="7">
    <mergeCell ref="A1:P1"/>
    <mergeCell ref="A2:P2"/>
    <mergeCell ref="A211:B211"/>
    <mergeCell ref="H216:J216"/>
    <mergeCell ref="H215:J215"/>
    <mergeCell ref="C216:D216"/>
    <mergeCell ref="C215:D215"/>
  </mergeCells>
  <phoneticPr fontId="0" type="noConversion"/>
  <conditionalFormatting sqref="AA131:AA150 AA152:AA172 AA194:AA199 AA67:AA113 AA202:AA204 AA61:AA65 AA5:AA59 AA115:AA129">
    <cfRule type="cellIs" dxfId="35" priority="77" operator="lessThan">
      <formula>0</formula>
    </cfRule>
    <cfRule type="cellIs" dxfId="34" priority="78" operator="greaterThan">
      <formula>0</formula>
    </cfRule>
  </conditionalFormatting>
  <conditionalFormatting sqref="AA130">
    <cfRule type="cellIs" dxfId="33" priority="75" operator="lessThan">
      <formula>0</formula>
    </cfRule>
    <cfRule type="cellIs" dxfId="32" priority="76" operator="greaterThan">
      <formula>0</formula>
    </cfRule>
  </conditionalFormatting>
  <conditionalFormatting sqref="AA151">
    <cfRule type="cellIs" dxfId="31" priority="73" operator="lessThan">
      <formula>0</formula>
    </cfRule>
    <cfRule type="cellIs" dxfId="30" priority="74" operator="greaterThan">
      <formula>0</formula>
    </cfRule>
  </conditionalFormatting>
  <conditionalFormatting sqref="AA173:AA182 AA187 AA193">
    <cfRule type="cellIs" dxfId="29" priority="71" operator="lessThan">
      <formula>0</formula>
    </cfRule>
    <cfRule type="cellIs" dxfId="28" priority="72" operator="greaterThan">
      <formula>0</formula>
    </cfRule>
  </conditionalFormatting>
  <conditionalFormatting sqref="AA66">
    <cfRule type="cellIs" dxfId="27" priority="45" operator="lessThan">
      <formula>0</formula>
    </cfRule>
    <cfRule type="cellIs" dxfId="26" priority="46" operator="greaterThan">
      <formula>0</formula>
    </cfRule>
  </conditionalFormatting>
  <conditionalFormatting sqref="AA201">
    <cfRule type="cellIs" dxfId="25" priority="43" operator="lessThan">
      <formula>0</formula>
    </cfRule>
    <cfRule type="cellIs" dxfId="24" priority="44" operator="greaterThan">
      <formula>0</formula>
    </cfRule>
  </conditionalFormatting>
  <conditionalFormatting sqref="AA186">
    <cfRule type="cellIs" dxfId="23" priority="35" operator="lessThan">
      <formula>0</formula>
    </cfRule>
    <cfRule type="cellIs" dxfId="22" priority="36" operator="greaterThan">
      <formula>0</formula>
    </cfRule>
  </conditionalFormatting>
  <conditionalFormatting sqref="AA183">
    <cfRule type="cellIs" dxfId="21" priority="41" operator="lessThan">
      <formula>0</formula>
    </cfRule>
    <cfRule type="cellIs" dxfId="20" priority="42" operator="greaterThan">
      <formula>0</formula>
    </cfRule>
  </conditionalFormatting>
  <conditionalFormatting sqref="AA184"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AA185">
    <cfRule type="cellIs" dxfId="17" priority="37" operator="lessThan">
      <formula>0</formula>
    </cfRule>
    <cfRule type="cellIs" dxfId="16" priority="38" operator="greaterThan">
      <formula>0</formula>
    </cfRule>
  </conditionalFormatting>
  <conditionalFormatting sqref="AA60">
    <cfRule type="cellIs" dxfId="15" priority="33" operator="lessThan">
      <formula>0</formula>
    </cfRule>
    <cfRule type="cellIs" dxfId="14" priority="34" operator="greaterThan">
      <formula>0</formula>
    </cfRule>
  </conditionalFormatting>
  <conditionalFormatting sqref="AA188">
    <cfRule type="cellIs" dxfId="13" priority="31" operator="lessThan">
      <formula>0</formula>
    </cfRule>
    <cfRule type="cellIs" dxfId="12" priority="32" operator="greaterThan">
      <formula>0</formula>
    </cfRule>
  </conditionalFormatting>
  <conditionalFormatting sqref="AA19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A192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A20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A189">
    <cfRule type="cellIs" dxfId="5" priority="17" operator="lessThan">
      <formula>0</formula>
    </cfRule>
    <cfRule type="cellIs" dxfId="4" priority="18" operator="greaterThan">
      <formula>0</formula>
    </cfRule>
  </conditionalFormatting>
  <conditionalFormatting sqref="AA190">
    <cfRule type="cellIs" dxfId="3" priority="15" operator="lessThan">
      <formula>0</formula>
    </cfRule>
    <cfRule type="cellIs" dxfId="2" priority="16" operator="greaterThan">
      <formula>0</formula>
    </cfRule>
  </conditionalFormatting>
  <conditionalFormatting sqref="AA114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19685039370078741" right="0.19685039370078741" top="0.43307086614173229" bottom="0.39370078740157483" header="0.31496062992125984" footer="0.19685039370078741"/>
  <pageSetup paperSize="9" scale="59" firstPageNumber="5" fitToHeight="0" orientation="landscape" useFirstPageNumber="1" horizontalDpi="300" verticalDpi="300" r:id="rId1"/>
  <headerFooter alignWithMargins="0">
    <oddFooter>&amp;R&amp;"-,Uobičajeno"&amp;P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jelen_l5e0n4b</cp:lastModifiedBy>
  <cp:lastPrinted>2018-12-17T08:53:00Z</cp:lastPrinted>
  <dcterms:created xsi:type="dcterms:W3CDTF">2013-09-11T11:00:21Z</dcterms:created>
  <dcterms:modified xsi:type="dcterms:W3CDTF">2018-12-19T12:32:56Z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